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tgull\Desktop\UOttawa\Director of Communications 2019-2020\"/>
    </mc:Choice>
  </mc:AlternateContent>
  <xr:revisionPtr revIDLastSave="0" documentId="8_{41477B42-4F3A-4C01-9533-3DC190697DD6}" xr6:coauthVersionLast="43" xr6:coauthVersionMax="43" xr10:uidLastSave="{00000000-0000-0000-0000-000000000000}"/>
  <bookViews>
    <workbookView xWindow="2652" yWindow="2652" windowWidth="17280" windowHeight="8964" tabRatio="50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39" i="1"/>
  <c r="D220" i="1"/>
  <c r="E24" i="1"/>
  <c r="E39" i="1"/>
  <c r="E46" i="1"/>
  <c r="E51" i="1"/>
  <c r="E59" i="1"/>
  <c r="E70" i="1"/>
  <c r="E75" i="1"/>
  <c r="E111" i="1"/>
  <c r="E115" i="1"/>
  <c r="E125" i="1"/>
  <c r="E130" i="1"/>
  <c r="E138" i="1"/>
  <c r="E142" i="1"/>
  <c r="E147" i="1"/>
  <c r="E159" i="1"/>
  <c r="E166" i="1"/>
  <c r="E173" i="1"/>
  <c r="E202" i="1"/>
  <c r="E207" i="1"/>
  <c r="E220" i="1"/>
  <c r="E226" i="1"/>
  <c r="E255" i="1"/>
  <c r="E260" i="1"/>
  <c r="E265" i="1"/>
  <c r="E274" i="1"/>
  <c r="E279" i="1"/>
  <c r="E281" i="1"/>
  <c r="D46" i="1"/>
  <c r="D24" i="1"/>
  <c r="D51" i="1"/>
  <c r="D59" i="1"/>
  <c r="D64" i="1"/>
  <c r="D70" i="1"/>
  <c r="D75" i="1"/>
  <c r="D111" i="1"/>
  <c r="D115" i="1"/>
  <c r="D125" i="1"/>
  <c r="D130" i="1"/>
  <c r="D138" i="1"/>
  <c r="D142" i="1"/>
  <c r="D147" i="1"/>
  <c r="D159" i="1"/>
  <c r="D166" i="1"/>
  <c r="D173" i="1"/>
  <c r="D202" i="1"/>
  <c r="D207" i="1"/>
  <c r="D226" i="1"/>
  <c r="D255" i="1"/>
  <c r="D260" i="1"/>
  <c r="D265" i="1"/>
  <c r="D274" i="1"/>
  <c r="D279" i="1"/>
  <c r="D281" i="1"/>
  <c r="F207" i="1"/>
  <c r="F46" i="1"/>
  <c r="F274" i="1"/>
  <c r="F51" i="1"/>
  <c r="F281" i="1"/>
  <c r="F39" i="1"/>
  <c r="F115" i="1"/>
  <c r="F260" i="1"/>
  <c r="F255" i="1"/>
  <c r="F220" i="1"/>
  <c r="F166" i="1"/>
  <c r="F147" i="1"/>
  <c r="F130" i="1"/>
  <c r="F138" i="1"/>
  <c r="F125" i="1"/>
  <c r="F111" i="1"/>
  <c r="F226" i="1"/>
  <c r="F265" i="1"/>
  <c r="F75" i="1"/>
  <c r="F70" i="1"/>
  <c r="F173" i="1"/>
  <c r="F142" i="1"/>
  <c r="F159" i="1"/>
  <c r="F202" i="1"/>
  <c r="F64" i="1"/>
  <c r="F59" i="1"/>
  <c r="F279" i="1"/>
  <c r="F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AEEIPPSSA</author>
  </authors>
  <commentList>
    <comment ref="C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Check logbook 2017-2018 to find record of this cheque. </t>
        </r>
      </text>
    </comment>
    <comment ref="E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Amount was excluded from totals as it is unlikely we will be forced to pay, especially given that the SFUO no longer exists. </t>
        </r>
      </text>
    </comment>
    <comment ref="D4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When recalculating custom amount revenue at end of year, remember to subtract 6x$100 (101 Week Sales) + all October custom amounts (Halloween Event)</t>
        </r>
      </text>
    </comment>
    <comment ref="E10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Carolina was overpaid by approx. $40.</t>
        </r>
      </text>
    </comment>
    <comment ref="D1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Overdue invoice (Feb 15). </t>
        </r>
      </text>
    </comment>
    <comment ref="D13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Overdue invoice (Jan 31).</t>
        </r>
      </text>
    </comment>
    <comment ref="E15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Included is approx. $900 ($6.75 x 100 coupons) - this price will go down if less people attend (we will be refunded by uOttawa).</t>
        </r>
      </text>
    </comment>
    <comment ref="D15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Overdue invoice (Jan 31). </t>
        </r>
      </text>
    </comment>
    <comment ref="E15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Excludes taxes. If less people attend, we will order less. </t>
        </r>
      </text>
    </comment>
    <comment ref="E20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Unlikely we will have to pay this, but amount is included in totals. </t>
        </r>
      </text>
    </comment>
    <comment ref="D20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No item on square was created for the Halloween event, so this number is taken from the custom amount sales for October 2018. </t>
        </r>
      </text>
    </comment>
    <comment ref="D21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Overdue invoice (Jan 31). </t>
        </r>
      </text>
    </comment>
    <comment ref="D219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Overdue invoice (Jan 31). </t>
        </r>
      </text>
    </comment>
    <comment ref="E22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AEEIPPSSA:
</t>
        </r>
        <r>
          <rPr>
            <sz val="9"/>
            <color indexed="81"/>
            <rFont val="Tahoma"/>
            <family val="2"/>
          </rPr>
          <t xml:space="preserve">This was to refund Sam for the JDSP deposit, which she paid. </t>
        </r>
      </text>
    </comment>
    <comment ref="E22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$500 was given to IPPSSA in sponsorship for JDSP. This was given to Sam to refund her for the expenses. </t>
        </r>
      </text>
    </comment>
    <comment ref="D23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At $135 as of Mar 1. $5 per ticket. </t>
        </r>
      </text>
    </comment>
    <comment ref="E278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AEEIPPSSA:</t>
        </r>
        <r>
          <rPr>
            <sz val="9"/>
            <color indexed="81"/>
            <rFont val="Tahoma"/>
            <family val="2"/>
          </rPr>
          <t xml:space="preserve">
Tristan said the first cheque bounced and didn't deposit. </t>
        </r>
      </text>
    </comment>
  </commentList>
</comments>
</file>

<file path=xl/sharedStrings.xml><?xml version="1.0" encoding="utf-8"?>
<sst xmlns="http://schemas.openxmlformats.org/spreadsheetml/2006/main" count="358" uniqueCount="228">
  <si>
    <t>Revenue</t>
  </si>
  <si>
    <t>Expenses</t>
  </si>
  <si>
    <t>VP Public Administration (PAP)</t>
  </si>
  <si>
    <t>VP Political Science (POL)</t>
  </si>
  <si>
    <t>VP International Studies and Modern Langugages (EIL)</t>
  </si>
  <si>
    <t>VP Social</t>
  </si>
  <si>
    <t>VP Philanthropy</t>
  </si>
  <si>
    <t>Director of Communications</t>
  </si>
  <si>
    <t>Director of Bilingualism</t>
  </si>
  <si>
    <t>PAP Conference</t>
  </si>
  <si>
    <t>101 Week</t>
  </si>
  <si>
    <t>Autumn's Up</t>
  </si>
  <si>
    <t>General</t>
  </si>
  <si>
    <t>Model Parliament</t>
  </si>
  <si>
    <t>SSB</t>
  </si>
  <si>
    <t>Date</t>
  </si>
  <si>
    <t>Description</t>
  </si>
  <si>
    <t>Cheque No</t>
  </si>
  <si>
    <t>ESA, Glow FSS-tival</t>
  </si>
  <si>
    <t>-</t>
  </si>
  <si>
    <t>HSBC Interest</t>
  </si>
  <si>
    <t>SSA, Courtyard Dance</t>
  </si>
  <si>
    <t>Le Pub, Venue</t>
  </si>
  <si>
    <t>Festival Promotions, Swag</t>
  </si>
  <si>
    <t>Difference</t>
  </si>
  <si>
    <t>GENERAL BUDGET 2018-2019</t>
  </si>
  <si>
    <t>2017-2018 Recap</t>
  </si>
  <si>
    <t>Opening HSBC Balance</t>
  </si>
  <si>
    <t>Craig Mutter, MPSP 2017-2018</t>
  </si>
  <si>
    <t>Insufficient Funds</t>
  </si>
  <si>
    <t>Cash from Safe</t>
  </si>
  <si>
    <t>Kareena D'Silva, Last Lecture 2017-2018</t>
  </si>
  <si>
    <t>Will Hinse-MacCulloch, Buses Quebec 2017-2018</t>
  </si>
  <si>
    <t>Cash from Transition 2017-2018</t>
  </si>
  <si>
    <t>ESS, Mystery Bus</t>
  </si>
  <si>
    <t>Helen Cassie, Costco</t>
  </si>
  <si>
    <t>Helen Cassie, Printing</t>
  </si>
  <si>
    <t>417 Bus Lines, LMX-Le Pub</t>
  </si>
  <si>
    <t>Bibi Hakim, Philanthropy 101 Day</t>
  </si>
  <si>
    <t xml:space="preserve">Bibi Hakim, Summer BBQ </t>
  </si>
  <si>
    <t>Christina Rideout, Megaphones</t>
  </si>
  <si>
    <t>Christina Rideout, Office Supplies</t>
  </si>
  <si>
    <t>VP Internal</t>
  </si>
  <si>
    <t>Christina Rideout, Transition</t>
  </si>
  <si>
    <t>Washington Trip</t>
  </si>
  <si>
    <t>Bus.com</t>
  </si>
  <si>
    <t>Charles Hinse MacCulloch, Website 2017-2018</t>
  </si>
  <si>
    <t>Lucie Atangana, Sexy Bingo</t>
  </si>
  <si>
    <t>Lucie Atangana, Speakers</t>
  </si>
  <si>
    <t>Craig Mutter, Stickers</t>
  </si>
  <si>
    <t>CSA, Beach Day</t>
  </si>
  <si>
    <t xml:space="preserve">Yaw Boateng, Hotel </t>
  </si>
  <si>
    <t>Helen Cassie</t>
  </si>
  <si>
    <t>Telfer Student Council, Block Party</t>
  </si>
  <si>
    <t>Lucie Atangana</t>
  </si>
  <si>
    <t>Samuelle Duplessis</t>
  </si>
  <si>
    <t>JDSP Delegation</t>
  </si>
  <si>
    <t>Taylor Sullivan, PAP Conference 2017-2018 Room Booking</t>
  </si>
  <si>
    <t>Cash Deposit</t>
  </si>
  <si>
    <t>Eventbrite Deposit</t>
  </si>
  <si>
    <t>Dave Sullivan, Hotel</t>
  </si>
  <si>
    <t xml:space="preserve">Helen Cassie, Guide Appreication </t>
  </si>
  <si>
    <t>Second Year Representative</t>
  </si>
  <si>
    <t>Tristan Hopkins, Gingerbread Competition</t>
  </si>
  <si>
    <t>Veronica Cesario, PD Day</t>
  </si>
  <si>
    <t>101 Week &amp; Summer Philanthropy</t>
  </si>
  <si>
    <t>Paint Night</t>
  </si>
  <si>
    <t>Bibi Hakim, Various Supplies</t>
  </si>
  <si>
    <t>YPolitika</t>
  </si>
  <si>
    <t xml:space="preserve">Amen Ben Ahmouda, Venue Costs </t>
  </si>
  <si>
    <t>Amen Ben Ahmouda, Domain Fees</t>
  </si>
  <si>
    <t>Breana Morin, Various Supplies</t>
  </si>
  <si>
    <t>Matt Boulden, OAG 1/2 Payment</t>
  </si>
  <si>
    <t>Taylor Sullivan, Study Snacks 2017-2018</t>
  </si>
  <si>
    <t>SFUO Levies</t>
  </si>
  <si>
    <t>SFUO, 101 Week Buy-In 2017-2018</t>
  </si>
  <si>
    <t>Christina Rideout, Semester 1 GA Pizza</t>
  </si>
  <si>
    <t>Office Supplies</t>
  </si>
  <si>
    <t>Carleton University Sponsorship</t>
  </si>
  <si>
    <t xml:space="preserve">Helen Cassie </t>
  </si>
  <si>
    <t>Website</t>
  </si>
  <si>
    <t>Mail Chimp</t>
  </si>
  <si>
    <t>SFUO, 101 Week Buy-In</t>
  </si>
  <si>
    <t>Banking Fees</t>
  </si>
  <si>
    <t>HSS, Carnival</t>
  </si>
  <si>
    <t>Online Voting</t>
  </si>
  <si>
    <t>Donation to Art Therapy</t>
  </si>
  <si>
    <t>DSA Buy-In</t>
  </si>
  <si>
    <t>CSSA Buy-In</t>
  </si>
  <si>
    <t>CSA Buy-In</t>
  </si>
  <si>
    <t>SAFA Buy-In</t>
  </si>
  <si>
    <t>Telfer Student Council, Movie Night</t>
  </si>
  <si>
    <t>AKCESS Sponsorship</t>
  </si>
  <si>
    <t>Bus.com Overpayment</t>
  </si>
  <si>
    <t>DSA, Beach Day 2017</t>
  </si>
  <si>
    <t>SASA, Beach Day 2017</t>
  </si>
  <si>
    <t>ESA, Beach Day 2017</t>
  </si>
  <si>
    <t>UOCC, Sponsorship</t>
  </si>
  <si>
    <t>MUNA, Sponsorship</t>
  </si>
  <si>
    <t>Subtotal</t>
  </si>
  <si>
    <t>Lindocile, Catering for Closing Ceremonies #1</t>
  </si>
  <si>
    <t>Matthew Boulden, MPSP Frames for Awards</t>
  </si>
  <si>
    <t xml:space="preserve">Jes Francis, MPSP Bracelets </t>
  </si>
  <si>
    <t>Jes Francis, MPSP Linen Rental</t>
  </si>
  <si>
    <t>Ludmilla Dubuisson, MPSP Interpretation</t>
  </si>
  <si>
    <t>Brian Cassidy, MPSP Interpretation</t>
  </si>
  <si>
    <t>Elisha Barry, MPSP Interpretation</t>
  </si>
  <si>
    <t>City of Ottawa, MPSP Closing Ceremonies</t>
  </si>
  <si>
    <t>Matthew Boulden, MPSP Catering</t>
  </si>
  <si>
    <t>Matthew Boulden, MPSP Opening Ceremonies</t>
  </si>
  <si>
    <t>Jes Francis, MPSP Booklet Printing</t>
  </si>
  <si>
    <t>Jes Francis, MPSP Nametags</t>
  </si>
  <si>
    <t>Matt Boulden, MPSP Banner</t>
  </si>
  <si>
    <t>Matt Boulden, MPSP Website</t>
  </si>
  <si>
    <t>Jes Francis, MPSP Swag &amp; Pins</t>
  </si>
  <si>
    <t>General Assemblies</t>
  </si>
  <si>
    <t>Christina Rideout, Printer Paper</t>
  </si>
  <si>
    <t xml:space="preserve">Volunteer Appreciation </t>
  </si>
  <si>
    <t>Aug-Sept</t>
  </si>
  <si>
    <t>PayPal Revenue</t>
  </si>
  <si>
    <t>Sept</t>
  </si>
  <si>
    <t>Matt Boulden, MPSP Breakfast (Tim Hortons)</t>
  </si>
  <si>
    <t>Sponsorship</t>
  </si>
  <si>
    <t>uOttawa, Venue Charge + Drinks (100 coupons)</t>
  </si>
  <si>
    <t>FSS, Sponsorship or Other</t>
  </si>
  <si>
    <t>Cheese &amp; Breakfast</t>
  </si>
  <si>
    <t>PD Day #1</t>
  </si>
  <si>
    <t>PD Day #2</t>
  </si>
  <si>
    <t>Carolina Munoz, Loblaws</t>
  </si>
  <si>
    <t>Matt Boulden, MPSP Linen Rental</t>
  </si>
  <si>
    <t>Carolina Munoz, MPSP Breakfast, Bagels, Etc.</t>
  </si>
  <si>
    <t>Daniel Perry, Speaker Gifts</t>
  </si>
  <si>
    <t>Bailee Johnson, MPSP Parking</t>
  </si>
  <si>
    <t>Ben Carriere, MPSP Printing</t>
  </si>
  <si>
    <t>Will HM, MPSP Printing</t>
  </si>
  <si>
    <t>Jenna Shemmans, MPSP Decorations</t>
  </si>
  <si>
    <t>Dan Hux, Speaker Team Gifts</t>
  </si>
  <si>
    <t>Amen Ben Ahmouda, Venue Deposit</t>
  </si>
  <si>
    <t>1848, Karaoke</t>
  </si>
  <si>
    <t>Christina Rideout, Venue Deposit</t>
  </si>
  <si>
    <t>Studio Sixty-Six, Venue Costs</t>
  </si>
  <si>
    <t>Jon Hopkins, SD Card</t>
  </si>
  <si>
    <t>Oct</t>
  </si>
  <si>
    <t xml:space="preserve">Queens MPSP Linen Cost Sharing </t>
  </si>
  <si>
    <t>Square Revenue (1 x $320.55)</t>
  </si>
  <si>
    <t>La Bottega, Catering</t>
  </si>
  <si>
    <t>uOttawa Alumni Sponsorship (1/2 $500 cheque)</t>
  </si>
  <si>
    <t>CHRA, SSB 40%</t>
  </si>
  <si>
    <t>DSA, SSB 40%</t>
  </si>
  <si>
    <t>CSA, SSB 100%</t>
  </si>
  <si>
    <t>PSA, SSB 40%</t>
  </si>
  <si>
    <t>ESA, SSB 40%</t>
  </si>
  <si>
    <t>CHRA, SSB 60% ($900) + Sales ($1240)</t>
  </si>
  <si>
    <t>DSA, SSB 60% ($1200) + Sales ($1680)</t>
  </si>
  <si>
    <t>ESA, SSB 60% ($1200)</t>
  </si>
  <si>
    <t>PSA, SSB Sales</t>
  </si>
  <si>
    <t>ESA, SSB Sales</t>
  </si>
  <si>
    <t>CSA, SSB Sales</t>
  </si>
  <si>
    <t>SASA, SSB Sales</t>
  </si>
  <si>
    <t>CHRA, SSB After Party Sales</t>
  </si>
  <si>
    <t>DSA, SSB After Party Sales</t>
  </si>
  <si>
    <t>ESA, SSB After Party Sales</t>
  </si>
  <si>
    <t>PSA, SSB After Party Sales</t>
  </si>
  <si>
    <t>SASA, SSB After Party Sales</t>
  </si>
  <si>
    <t>CSA, SSB After Party Sales</t>
  </si>
  <si>
    <t>PSA, SSB 60% ($2400)</t>
  </si>
  <si>
    <t>SASA, SSB 100% ($2000)</t>
  </si>
  <si>
    <t>National Gallery of Canada, Venue</t>
  </si>
  <si>
    <t>Compass Canada / Gourmet Cuisine, Catering</t>
  </si>
  <si>
    <t>Winter Networking on the Hill</t>
  </si>
  <si>
    <t>Spring Networking on the Hill</t>
  </si>
  <si>
    <t>Food &amp; Drinks</t>
  </si>
  <si>
    <t>TOTAL</t>
  </si>
  <si>
    <t>Upper Crust, Catering ($6 x 60)</t>
  </si>
  <si>
    <t>Bank Interest</t>
  </si>
  <si>
    <t>General Deposits</t>
  </si>
  <si>
    <t>Square Custom Amount Deposits</t>
  </si>
  <si>
    <t>VP Finance</t>
  </si>
  <si>
    <t>Audit Printing</t>
  </si>
  <si>
    <t>Other</t>
  </si>
  <si>
    <t>Sept-Jan</t>
  </si>
  <si>
    <t>Square Deposit MPSP Hoodie ($45 x 3)</t>
  </si>
  <si>
    <t>Jan-Mar</t>
  </si>
  <si>
    <t>Square Deposit, Earlybird ($20 x 19)</t>
  </si>
  <si>
    <t>Cash Deposit, Earlybird ($20 x 1)</t>
  </si>
  <si>
    <t>Square Deposit, Regular ($25 x 60)</t>
  </si>
  <si>
    <t>Square Deposit, MPSP Pins ($3.99 x 5)</t>
  </si>
  <si>
    <t>Square Deposit</t>
  </si>
  <si>
    <t>Square Deposit ($20 x 16)</t>
  </si>
  <si>
    <t>Square Deposit, After Party Sales</t>
  </si>
  <si>
    <t>Feb</t>
  </si>
  <si>
    <t>Square Deposit, Earlybird ($40 x 80)</t>
  </si>
  <si>
    <t>Feb-Mar</t>
  </si>
  <si>
    <t>Director of Promotions</t>
  </si>
  <si>
    <t>Sept-May</t>
  </si>
  <si>
    <t>Square Deposit, Hats Uncategorized ($16 x 7)</t>
  </si>
  <si>
    <t>Square Deposit, Hats Swag ($16 x 2)</t>
  </si>
  <si>
    <t>Square Deposit, Sweaters ($31 x 1)</t>
  </si>
  <si>
    <t>Square Deposit, Tshirts ($10 x 2)</t>
  </si>
  <si>
    <t>Swag Refunds, Sweaters &amp; Tshirts</t>
  </si>
  <si>
    <t>Festival, Swag Order</t>
  </si>
  <si>
    <t>PayPal Deposit</t>
  </si>
  <si>
    <t>FSS Levy Cheque</t>
  </si>
  <si>
    <t>FSS Levy Cheques (2)</t>
  </si>
  <si>
    <t>101 Week Float</t>
  </si>
  <si>
    <t>Halloween</t>
  </si>
  <si>
    <t>Square Deposit ($5 x 58)</t>
  </si>
  <si>
    <t>Carolina Munoz, Costco</t>
  </si>
  <si>
    <t>Target -$100</t>
  </si>
  <si>
    <t>Target $0</t>
  </si>
  <si>
    <t>Target -$200</t>
  </si>
  <si>
    <t>Target -$5000</t>
  </si>
  <si>
    <t>Target -$1500</t>
  </si>
  <si>
    <t>Target -$200 (Halloween Event created to fund remaining deficit)</t>
  </si>
  <si>
    <t>Target -$1000</t>
  </si>
  <si>
    <t>Target -$75</t>
  </si>
  <si>
    <t>Target -$500</t>
  </si>
  <si>
    <t>Target -$2000</t>
  </si>
  <si>
    <t>Target $0 (offset by funds raised via MPSP)</t>
  </si>
  <si>
    <t>Jessica Early, Election Buddy (Referendum)</t>
  </si>
  <si>
    <t>Election Buddy (General Election)</t>
  </si>
  <si>
    <t>Target -$700</t>
  </si>
  <si>
    <t>Target -$300</t>
  </si>
  <si>
    <t>Target $0 (offset by funds saved/raised during PD Day 1 and 2)</t>
  </si>
  <si>
    <t>Target -$150 (offset by funds saved/raised during PD Day 1 and 2)</t>
  </si>
  <si>
    <t>Other TBD</t>
  </si>
  <si>
    <t>Semester 2 GA Pizza</t>
  </si>
  <si>
    <t>Mar-Apr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</si>
</sst>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&quot;$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4"/>
      <color theme="0"/>
      <name val="Arial"/>
    </font>
    <font>
      <sz val="12"/>
      <color theme="0"/>
      <name val="Arial"/>
    </font>
    <font>
      <b/>
      <sz val="12"/>
      <color theme="1"/>
      <name val="Arial"/>
    </font>
    <font>
      <sz val="8"/>
      <name val="Calibri"/>
      <family val="2"/>
      <scheme val="minor"/>
    </font>
    <font>
      <i/>
      <sz val="12"/>
      <color theme="1"/>
      <name val="Arial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name val="Arial"/>
      <family val="2"/>
    </font>
    <font>
      <sz val="12"/>
      <color theme="2" tint="-9.9978637043366805E-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/>
    <xf numFmtId="0" fontId="2" fillId="2" borderId="1" xfId="0" applyFont="1" applyFill="1" applyBorder="1" applyAlignment="1"/>
    <xf numFmtId="0" fontId="3" fillId="4" borderId="1" xfId="0" applyFont="1" applyFill="1" applyBorder="1" applyAlignment="1"/>
    <xf numFmtId="16" fontId="1" fillId="0" borderId="1" xfId="0" applyNumberFormat="1" applyFont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/>
    <xf numFmtId="0" fontId="6" fillId="0" borderId="1" xfId="0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1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/>
    <xf numFmtId="16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165" fontId="3" fillId="3" borderId="3" xfId="0" applyNumberFormat="1" applyFont="1" applyFill="1" applyBorder="1" applyAlignment="1"/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5" fontId="7" fillId="0" borderId="1" xfId="0" applyNumberFormat="1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6" fontId="8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9" fillId="4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 vertical="center"/>
    </xf>
    <xf numFmtId="16" fontId="9" fillId="4" borderId="1" xfId="0" applyNumberFormat="1" applyFont="1" applyFill="1" applyBorder="1" applyAlignment="1">
      <alignment horizontal="left" vertical="center"/>
    </xf>
    <xf numFmtId="16" fontId="1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165" fontId="6" fillId="4" borderId="1" xfId="0" applyNumberFormat="1" applyFont="1" applyFill="1" applyBorder="1" applyAlignment="1">
      <alignment horizontal="center"/>
    </xf>
    <xf numFmtId="16" fontId="9" fillId="0" borderId="1" xfId="0" applyNumberFormat="1" applyFont="1" applyFill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" vertical="center"/>
    </xf>
    <xf numFmtId="16" fontId="9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65" fontId="7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/>
    <xf numFmtId="0" fontId="10" fillId="0" borderId="1" xfId="0" applyFont="1" applyFill="1" applyBorder="1" applyAlignment="1"/>
    <xf numFmtId="165" fontId="10" fillId="0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16" fontId="9" fillId="4" borderId="1" xfId="0" applyNumberFormat="1" applyFont="1" applyFill="1" applyBorder="1" applyAlignment="1">
      <alignment horizontal="left"/>
    </xf>
    <xf numFmtId="16" fontId="7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/>
    <xf numFmtId="165" fontId="15" fillId="0" borderId="1" xfId="0" applyNumberFormat="1" applyFont="1" applyFill="1" applyBorder="1" applyAlignment="1"/>
    <xf numFmtId="165" fontId="15" fillId="0" borderId="1" xfId="0" applyNumberFormat="1" applyFont="1" applyFill="1" applyBorder="1" applyAlignment="1">
      <alignment horizontal="center"/>
    </xf>
    <xf numFmtId="16" fontId="15" fillId="0" borderId="1" xfId="0" applyNumberFormat="1" applyFont="1" applyFill="1" applyBorder="1" applyAlignment="1">
      <alignment horizontal="center" vertical="center"/>
    </xf>
    <xf numFmtId="16" fontId="9" fillId="5" borderId="1" xfId="0" applyNumberFormat="1" applyFont="1" applyFill="1" applyBorder="1" applyAlignment="1">
      <alignment horizontal="left" vertical="center"/>
    </xf>
    <xf numFmtId="165" fontId="13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/>
    </xf>
    <xf numFmtId="16" fontId="7" fillId="5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wrapText="1"/>
    </xf>
    <xf numFmtId="0" fontId="15" fillId="7" borderId="1" xfId="0" applyFont="1" applyFill="1" applyBorder="1" applyAlignment="1"/>
    <xf numFmtId="0" fontId="4" fillId="7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/>
    <xf numFmtId="0" fontId="7" fillId="0" borderId="1" xfId="0" applyFont="1" applyBorder="1" applyAlignment="1"/>
    <xf numFmtId="165" fontId="7" fillId="7" borderId="1" xfId="0" applyNumberFormat="1" applyFont="1" applyFill="1" applyBorder="1" applyAlignment="1">
      <alignment horizontal="center"/>
    </xf>
    <xf numFmtId="16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/>
    <xf numFmtId="164" fontId="9" fillId="5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5" fontId="8" fillId="2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/>
    <xf numFmtId="165" fontId="9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165" fontId="6" fillId="3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/>
    <xf numFmtId="16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165" fontId="15" fillId="7" borderId="1" xfId="0" applyNumberFormat="1" applyFont="1" applyFill="1" applyBorder="1" applyAlignment="1">
      <alignment horizontal="center"/>
    </xf>
    <xf numFmtId="16" fontId="9" fillId="3" borderId="1" xfId="0" applyNumberFormat="1" applyFont="1" applyFill="1" applyBorder="1" applyAlignment="1">
      <alignment horizontal="left" vertical="center"/>
    </xf>
    <xf numFmtId="16" fontId="15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/>
    <xf numFmtId="164" fontId="13" fillId="0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16" fontId="15" fillId="0" borderId="1" xfId="0" applyNumberFormat="1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center" vertical="center"/>
    </xf>
    <xf numFmtId="16" fontId="7" fillId="5" borderId="1" xfId="0" applyNumberFormat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vertical="center" wrapText="1"/>
    </xf>
    <xf numFmtId="0" fontId="8" fillId="5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165" fontId="9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16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5"/>
  <sheetViews>
    <sheetView tabSelected="1" zoomScale="142" workbookViewId="0">
      <pane ySplit="2" topLeftCell="A21" activePane="bottomLeft" state="frozen"/>
      <selection pane="bottomLeft" activeCell="C29" sqref="C29"/>
    </sheetView>
  </sheetViews>
  <sheetFormatPr defaultColWidth="10.8984375" defaultRowHeight="15" x14ac:dyDescent="0.25"/>
  <cols>
    <col min="1" max="1" width="10.8984375" style="5"/>
    <col min="2" max="2" width="11.8984375" style="2" customWidth="1"/>
    <col min="3" max="3" width="44.5" style="2" customWidth="1"/>
    <col min="4" max="5" width="12.09765625" style="1" bestFit="1" customWidth="1"/>
    <col min="6" max="6" width="11.8984375" style="2" bestFit="1" customWidth="1"/>
    <col min="7" max="7" width="11.09765625" style="2" bestFit="1" customWidth="1"/>
    <col min="8" max="16384" width="10.8984375" style="2"/>
  </cols>
  <sheetData>
    <row r="1" spans="1:6" s="11" customFormat="1" ht="17.399999999999999" x14ac:dyDescent="0.3">
      <c r="A1" s="17" t="s">
        <v>25</v>
      </c>
      <c r="B1" s="18"/>
      <c r="D1" s="19"/>
      <c r="E1" s="19"/>
    </row>
    <row r="2" spans="1:6" s="50" customFormat="1" ht="15.6" thickBot="1" x14ac:dyDescent="0.3">
      <c r="A2" s="50" t="s">
        <v>15</v>
      </c>
      <c r="B2" s="50" t="s">
        <v>17</v>
      </c>
      <c r="C2" s="50" t="s">
        <v>16</v>
      </c>
      <c r="D2" s="51" t="s">
        <v>0</v>
      </c>
      <c r="E2" s="51" t="s">
        <v>1</v>
      </c>
      <c r="F2" s="52" t="s">
        <v>24</v>
      </c>
    </row>
    <row r="3" spans="1:6" s="48" customFormat="1" x14ac:dyDescent="0.25">
      <c r="A3" s="46" t="s">
        <v>26</v>
      </c>
      <c r="B3" s="47"/>
      <c r="D3" s="49"/>
      <c r="E3" s="49"/>
    </row>
    <row r="4" spans="1:6" s="7" customFormat="1" x14ac:dyDescent="0.25">
      <c r="A4" s="14">
        <v>43585</v>
      </c>
      <c r="B4" s="7" t="s">
        <v>19</v>
      </c>
      <c r="C4" s="3" t="s">
        <v>27</v>
      </c>
      <c r="D4" s="4">
        <v>324.02</v>
      </c>
      <c r="E4" s="4"/>
      <c r="F4" s="53"/>
    </row>
    <row r="5" spans="1:6" s="7" customFormat="1" x14ac:dyDescent="0.25">
      <c r="A5" s="15">
        <v>43586</v>
      </c>
      <c r="B5" s="7">
        <v>118</v>
      </c>
      <c r="C5" s="3" t="s">
        <v>73</v>
      </c>
      <c r="D5" s="4"/>
      <c r="E5" s="1">
        <v>68.25</v>
      </c>
      <c r="F5" s="53"/>
    </row>
    <row r="6" spans="1:6" s="9" customFormat="1" ht="15.6" x14ac:dyDescent="0.3">
      <c r="A6" s="15">
        <v>43607</v>
      </c>
      <c r="B6" s="2">
        <v>134</v>
      </c>
      <c r="C6" s="5" t="s">
        <v>28</v>
      </c>
      <c r="D6" s="1"/>
      <c r="E6" s="16">
        <v>788.74</v>
      </c>
      <c r="F6" s="54"/>
    </row>
    <row r="7" spans="1:6" s="9" customFormat="1" ht="15.6" x14ac:dyDescent="0.3">
      <c r="A7" s="15">
        <v>43608</v>
      </c>
      <c r="B7" s="2">
        <v>134</v>
      </c>
      <c r="C7" s="5" t="s">
        <v>29</v>
      </c>
      <c r="D7" s="16">
        <v>788.74</v>
      </c>
      <c r="E7" s="16">
        <v>40</v>
      </c>
      <c r="F7" s="54"/>
    </row>
    <row r="8" spans="1:6" x14ac:dyDescent="0.25">
      <c r="A8" s="13">
        <v>43616</v>
      </c>
      <c r="B8" s="2" t="s">
        <v>19</v>
      </c>
      <c r="C8" s="5" t="s">
        <v>30</v>
      </c>
      <c r="D8" s="16">
        <v>7170</v>
      </c>
      <c r="F8" s="53"/>
    </row>
    <row r="9" spans="1:6" x14ac:dyDescent="0.25">
      <c r="A9" s="13">
        <v>43638</v>
      </c>
      <c r="B9" s="2">
        <v>139</v>
      </c>
      <c r="C9" s="5" t="s">
        <v>32</v>
      </c>
      <c r="D9" s="6"/>
      <c r="E9" s="16">
        <v>4231.78</v>
      </c>
      <c r="F9" s="53"/>
    </row>
    <row r="10" spans="1:6" x14ac:dyDescent="0.25">
      <c r="A10" s="13">
        <v>43655</v>
      </c>
      <c r="B10" s="2">
        <v>137</v>
      </c>
      <c r="C10" s="5" t="s">
        <v>28</v>
      </c>
      <c r="D10" s="6"/>
      <c r="E10" s="16">
        <v>5325.07</v>
      </c>
      <c r="F10" s="53"/>
    </row>
    <row r="11" spans="1:6" x14ac:dyDescent="0.25">
      <c r="A11" s="13">
        <v>43656</v>
      </c>
      <c r="B11" s="2">
        <v>137</v>
      </c>
      <c r="C11" s="5" t="s">
        <v>29</v>
      </c>
      <c r="D11" s="16">
        <v>5325.07</v>
      </c>
      <c r="E11" s="16">
        <v>40</v>
      </c>
      <c r="F11" s="53"/>
    </row>
    <row r="12" spans="1:6" x14ac:dyDescent="0.25">
      <c r="A12" s="13">
        <v>43692</v>
      </c>
      <c r="B12" s="2">
        <v>136</v>
      </c>
      <c r="C12" s="5" t="s">
        <v>31</v>
      </c>
      <c r="D12" s="16"/>
      <c r="E12" s="16">
        <v>129.65</v>
      </c>
      <c r="F12" s="53"/>
    </row>
    <row r="13" spans="1:6" x14ac:dyDescent="0.25">
      <c r="A13" s="13">
        <v>43693</v>
      </c>
      <c r="B13" s="2" t="s">
        <v>19</v>
      </c>
      <c r="C13" s="5" t="s">
        <v>33</v>
      </c>
      <c r="D13" s="16">
        <v>700</v>
      </c>
      <c r="E13" s="16"/>
      <c r="F13" s="53"/>
    </row>
    <row r="14" spans="1:6" s="7" customFormat="1" x14ac:dyDescent="0.25">
      <c r="A14" s="15">
        <v>43739</v>
      </c>
      <c r="B14" s="7">
        <v>163</v>
      </c>
      <c r="C14" s="3" t="s">
        <v>43</v>
      </c>
      <c r="D14" s="4"/>
      <c r="E14" s="16">
        <v>217.62</v>
      </c>
      <c r="F14" s="53"/>
    </row>
    <row r="15" spans="1:6" x14ac:dyDescent="0.25">
      <c r="A15" s="13">
        <v>43748</v>
      </c>
      <c r="B15" s="2">
        <v>135</v>
      </c>
      <c r="C15" s="5" t="s">
        <v>46</v>
      </c>
      <c r="D15" s="16"/>
      <c r="E15" s="1">
        <v>236.28</v>
      </c>
      <c r="F15" s="53"/>
    </row>
    <row r="16" spans="1:6" x14ac:dyDescent="0.25">
      <c r="A16" s="13">
        <v>43753</v>
      </c>
      <c r="B16" s="2">
        <v>171</v>
      </c>
      <c r="C16" s="5" t="s">
        <v>28</v>
      </c>
      <c r="D16" s="16"/>
      <c r="E16" s="1">
        <v>788.74</v>
      </c>
      <c r="F16" s="53"/>
    </row>
    <row r="17" spans="1:6" x14ac:dyDescent="0.25">
      <c r="A17" s="13">
        <v>43753</v>
      </c>
      <c r="B17" s="2">
        <v>170</v>
      </c>
      <c r="C17" s="5" t="s">
        <v>28</v>
      </c>
      <c r="E17" s="1">
        <v>5325.07</v>
      </c>
      <c r="F17" s="53"/>
    </row>
    <row r="18" spans="1:6" x14ac:dyDescent="0.25">
      <c r="A18" s="13">
        <v>43795</v>
      </c>
      <c r="B18" s="2">
        <v>178</v>
      </c>
      <c r="C18" s="5" t="s">
        <v>57</v>
      </c>
      <c r="D18" s="16"/>
      <c r="E18" s="1">
        <v>49.84</v>
      </c>
      <c r="F18" s="53"/>
    </row>
    <row r="19" spans="1:6" x14ac:dyDescent="0.25">
      <c r="A19" s="13">
        <v>43796</v>
      </c>
      <c r="B19" s="2" t="s">
        <v>19</v>
      </c>
      <c r="C19" s="5" t="s">
        <v>94</v>
      </c>
      <c r="D19" s="16">
        <v>320</v>
      </c>
      <c r="F19" s="53"/>
    </row>
    <row r="20" spans="1:6" x14ac:dyDescent="0.25">
      <c r="A20" s="13">
        <v>43796</v>
      </c>
      <c r="B20" s="2" t="s">
        <v>19</v>
      </c>
      <c r="C20" s="5" t="s">
        <v>95</v>
      </c>
      <c r="D20" s="16">
        <v>240</v>
      </c>
      <c r="F20" s="53"/>
    </row>
    <row r="21" spans="1:6" x14ac:dyDescent="0.25">
      <c r="A21" s="13">
        <v>43796</v>
      </c>
      <c r="B21" s="2" t="s">
        <v>19</v>
      </c>
      <c r="C21" s="5" t="s">
        <v>96</v>
      </c>
      <c r="D21" s="16">
        <v>240</v>
      </c>
      <c r="F21" s="53"/>
    </row>
    <row r="22" spans="1:6" x14ac:dyDescent="0.25">
      <c r="A22" s="13">
        <v>43493</v>
      </c>
      <c r="B22" s="45">
        <v>97</v>
      </c>
      <c r="C22" s="142"/>
      <c r="D22" s="16"/>
      <c r="E22" s="1">
        <v>900</v>
      </c>
      <c r="F22" s="53"/>
    </row>
    <row r="23" spans="1:6" ht="15.6" x14ac:dyDescent="0.3">
      <c r="A23" s="32"/>
      <c r="B23" s="33"/>
      <c r="C23" s="34" t="s">
        <v>75</v>
      </c>
      <c r="D23" s="35"/>
      <c r="E23" s="30">
        <v>8500</v>
      </c>
      <c r="F23" s="53"/>
    </row>
    <row r="24" spans="1:6" s="42" customFormat="1" ht="15.6" x14ac:dyDescent="0.3">
      <c r="A24" s="40"/>
      <c r="B24" s="41"/>
      <c r="C24" s="77" t="s">
        <v>99</v>
      </c>
      <c r="D24" s="43">
        <f>SUM(D4:D23)</f>
        <v>15107.83</v>
      </c>
      <c r="E24" s="44">
        <f>SUM(E4:E22)</f>
        <v>18141.04</v>
      </c>
      <c r="F24" s="44">
        <f>SUM(D24-E24)</f>
        <v>-3033.2100000000009</v>
      </c>
    </row>
    <row r="25" spans="1:6" x14ac:dyDescent="0.25">
      <c r="A25" s="2"/>
      <c r="C25" s="5"/>
    </row>
    <row r="26" spans="1:6" s="10" customFormat="1" x14ac:dyDescent="0.25">
      <c r="A26" s="20" t="s">
        <v>12</v>
      </c>
      <c r="B26" s="21"/>
      <c r="D26" s="22"/>
      <c r="E26" s="22"/>
    </row>
    <row r="27" spans="1:6" s="12" customFormat="1" x14ac:dyDescent="0.25">
      <c r="A27" s="70" t="s">
        <v>174</v>
      </c>
      <c r="B27" s="24"/>
      <c r="D27" s="25"/>
      <c r="E27" s="25"/>
    </row>
    <row r="28" spans="1:6" s="7" customFormat="1" x14ac:dyDescent="0.25">
      <c r="A28" s="15">
        <v>43586</v>
      </c>
      <c r="B28" s="7" t="s">
        <v>19</v>
      </c>
      <c r="C28" s="26" t="s">
        <v>20</v>
      </c>
      <c r="D28" s="4">
        <v>0.01</v>
      </c>
      <c r="E28" s="1"/>
      <c r="F28" s="53"/>
    </row>
    <row r="29" spans="1:6" x14ac:dyDescent="0.25">
      <c r="A29" s="13">
        <v>43617</v>
      </c>
      <c r="B29" s="2" t="s">
        <v>19</v>
      </c>
      <c r="C29" s="27" t="s">
        <v>20</v>
      </c>
      <c r="D29" s="1">
        <v>0.01</v>
      </c>
      <c r="E29" s="6"/>
      <c r="F29" s="53"/>
    </row>
    <row r="30" spans="1:6" x14ac:dyDescent="0.25">
      <c r="A30" s="15">
        <v>43649</v>
      </c>
      <c r="B30" s="2" t="s">
        <v>19</v>
      </c>
      <c r="C30" s="27" t="s">
        <v>20</v>
      </c>
      <c r="D30" s="6">
        <v>7.0000000000000007E-2</v>
      </c>
      <c r="F30" s="53"/>
    </row>
    <row r="31" spans="1:6" x14ac:dyDescent="0.25">
      <c r="A31" s="15">
        <v>43678</v>
      </c>
      <c r="B31" s="2" t="s">
        <v>19</v>
      </c>
      <c r="C31" s="27" t="s">
        <v>20</v>
      </c>
      <c r="D31" s="1">
        <v>0.04</v>
      </c>
      <c r="F31" s="53"/>
    </row>
    <row r="32" spans="1:6" x14ac:dyDescent="0.25">
      <c r="A32" s="13">
        <v>43712</v>
      </c>
      <c r="B32" s="2" t="s">
        <v>19</v>
      </c>
      <c r="C32" s="27" t="s">
        <v>20</v>
      </c>
      <c r="D32" s="1">
        <v>0.08</v>
      </c>
      <c r="E32" s="6"/>
      <c r="F32" s="53"/>
    </row>
    <row r="33" spans="1:6" x14ac:dyDescent="0.25">
      <c r="A33" s="15">
        <v>43739</v>
      </c>
      <c r="B33" s="2" t="s">
        <v>19</v>
      </c>
      <c r="C33" s="27" t="s">
        <v>20</v>
      </c>
      <c r="D33" s="1">
        <v>0.15</v>
      </c>
      <c r="E33" s="6"/>
      <c r="F33" s="53"/>
    </row>
    <row r="34" spans="1:6" x14ac:dyDescent="0.25">
      <c r="A34" s="13">
        <v>43405</v>
      </c>
      <c r="B34" s="2" t="s">
        <v>19</v>
      </c>
      <c r="C34" s="5" t="s">
        <v>20</v>
      </c>
      <c r="D34" s="1">
        <v>0.18</v>
      </c>
      <c r="E34" s="6"/>
      <c r="F34" s="53"/>
    </row>
    <row r="35" spans="1:6" x14ac:dyDescent="0.25">
      <c r="A35" s="15">
        <v>43802</v>
      </c>
      <c r="B35" s="2" t="s">
        <v>19</v>
      </c>
      <c r="C35" s="27" t="s">
        <v>20</v>
      </c>
      <c r="D35" s="1">
        <v>0.13</v>
      </c>
      <c r="E35" s="6"/>
      <c r="F35" s="53"/>
    </row>
    <row r="36" spans="1:6" x14ac:dyDescent="0.25">
      <c r="A36" s="15">
        <v>43467</v>
      </c>
      <c r="B36" s="45" t="s">
        <v>19</v>
      </c>
      <c r="C36" s="117" t="s">
        <v>20</v>
      </c>
      <c r="D36" s="1">
        <v>0.25</v>
      </c>
      <c r="E36" s="6"/>
      <c r="F36" s="53"/>
    </row>
    <row r="37" spans="1:6" x14ac:dyDescent="0.25">
      <c r="A37" s="15">
        <v>43497</v>
      </c>
      <c r="B37" s="45" t="s">
        <v>19</v>
      </c>
      <c r="C37" s="117" t="s">
        <v>20</v>
      </c>
      <c r="D37" s="1">
        <v>0.16</v>
      </c>
      <c r="E37" s="6"/>
      <c r="F37" s="53"/>
    </row>
    <row r="38" spans="1:6" ht="15.6" x14ac:dyDescent="0.3">
      <c r="A38" s="156" t="s">
        <v>227</v>
      </c>
      <c r="B38" s="45" t="s">
        <v>19</v>
      </c>
      <c r="C38" s="134" t="s">
        <v>20</v>
      </c>
      <c r="D38" s="63">
        <v>0.2</v>
      </c>
      <c r="E38" s="6"/>
      <c r="F38" s="53"/>
    </row>
    <row r="39" spans="1:6" s="42" customFormat="1" x14ac:dyDescent="0.25">
      <c r="A39" s="76"/>
      <c r="C39" s="120" t="s">
        <v>99</v>
      </c>
      <c r="D39" s="44">
        <f>SUM(D28:D38)</f>
        <v>1.28</v>
      </c>
      <c r="E39" s="121">
        <f>SUM(E28:E35)</f>
        <v>0</v>
      </c>
      <c r="F39" s="44">
        <f>SUM(D39-E39)</f>
        <v>1.28</v>
      </c>
    </row>
    <row r="40" spans="1:6" s="98" customFormat="1" x14ac:dyDescent="0.25">
      <c r="A40" s="102"/>
      <c r="C40" s="99"/>
      <c r="D40" s="101"/>
      <c r="E40" s="124"/>
      <c r="F40" s="101"/>
    </row>
    <row r="41" spans="1:6" s="125" customFormat="1" x14ac:dyDescent="0.25">
      <c r="A41" s="75" t="s">
        <v>175</v>
      </c>
      <c r="C41" s="126"/>
      <c r="D41" s="127"/>
      <c r="E41" s="128"/>
      <c r="F41" s="127"/>
    </row>
    <row r="42" spans="1:6" x14ac:dyDescent="0.25">
      <c r="A42" s="13">
        <v>43610</v>
      </c>
      <c r="B42" s="2" t="s">
        <v>19</v>
      </c>
      <c r="C42" s="5" t="s">
        <v>203</v>
      </c>
      <c r="D42" s="16">
        <v>3489.55</v>
      </c>
      <c r="E42" s="6"/>
      <c r="F42" s="53"/>
    </row>
    <row r="43" spans="1:6" x14ac:dyDescent="0.25">
      <c r="A43" s="15">
        <v>43511</v>
      </c>
      <c r="B43" s="45" t="s">
        <v>19</v>
      </c>
      <c r="C43" s="117" t="s">
        <v>202</v>
      </c>
      <c r="D43" s="1">
        <v>500</v>
      </c>
      <c r="E43" s="6"/>
      <c r="F43" s="53"/>
    </row>
    <row r="44" spans="1:6" ht="15.6" x14ac:dyDescent="0.3">
      <c r="A44" s="15"/>
      <c r="B44" s="45"/>
      <c r="C44" s="134" t="s">
        <v>176</v>
      </c>
      <c r="D44" s="63">
        <v>593.32000000000005</v>
      </c>
      <c r="E44" s="37"/>
      <c r="F44" s="53"/>
    </row>
    <row r="45" spans="1:6" s="98" customFormat="1" ht="15.6" x14ac:dyDescent="0.3">
      <c r="A45" s="102"/>
      <c r="C45" s="31" t="s">
        <v>74</v>
      </c>
      <c r="D45" s="30">
        <v>13000</v>
      </c>
      <c r="E45" s="124"/>
      <c r="F45" s="137"/>
    </row>
    <row r="46" spans="1:6" s="136" customFormat="1" x14ac:dyDescent="0.25">
      <c r="A46" s="135"/>
      <c r="C46" s="120" t="s">
        <v>99</v>
      </c>
      <c r="D46" s="44">
        <f>SUM(D42:D45)</f>
        <v>17582.87</v>
      </c>
      <c r="E46" s="121">
        <f>SUM(E42:E45)</f>
        <v>0</v>
      </c>
      <c r="F46" s="44">
        <f>SUM(D46-E46)</f>
        <v>17582.87</v>
      </c>
    </row>
    <row r="47" spans="1:6" s="98" customFormat="1" ht="15.6" x14ac:dyDescent="0.3">
      <c r="A47" s="102"/>
      <c r="C47" s="31"/>
      <c r="D47" s="30"/>
      <c r="E47" s="124"/>
      <c r="F47" s="101"/>
    </row>
    <row r="48" spans="1:6" s="129" customFormat="1" ht="15.6" x14ac:dyDescent="0.3">
      <c r="A48" s="138" t="s">
        <v>177</v>
      </c>
      <c r="C48" s="130"/>
      <c r="D48" s="131"/>
      <c r="E48" s="132"/>
      <c r="F48" s="133"/>
    </row>
    <row r="49" spans="1:7" s="98" customFormat="1" ht="15.6" x14ac:dyDescent="0.3">
      <c r="A49" s="139"/>
      <c r="C49" s="140" t="s">
        <v>178</v>
      </c>
      <c r="D49" s="104"/>
      <c r="E49" s="141">
        <v>50</v>
      </c>
      <c r="F49" s="137"/>
    </row>
    <row r="50" spans="1:7" s="98" customFormat="1" ht="15.6" x14ac:dyDescent="0.3">
      <c r="A50" s="139"/>
      <c r="C50" s="140" t="s">
        <v>83</v>
      </c>
      <c r="D50" s="104"/>
      <c r="E50" s="141">
        <v>50</v>
      </c>
      <c r="F50" s="137"/>
    </row>
    <row r="51" spans="1:7" s="136" customFormat="1" ht="15.6" x14ac:dyDescent="0.3">
      <c r="A51" s="135"/>
      <c r="C51" s="120" t="s">
        <v>99</v>
      </c>
      <c r="D51" s="44">
        <f>SUM(D49:D50)</f>
        <v>0</v>
      </c>
      <c r="E51" s="121">
        <f>SUM(E49:E50)</f>
        <v>100</v>
      </c>
      <c r="F51" s="44">
        <f>SUM(D51-E51)</f>
        <v>-100</v>
      </c>
      <c r="G51" s="150" t="s">
        <v>208</v>
      </c>
    </row>
    <row r="52" spans="1:7" x14ac:dyDescent="0.25">
      <c r="A52" s="15"/>
      <c r="C52" s="27"/>
      <c r="E52" s="6"/>
    </row>
    <row r="53" spans="1:7" s="10" customFormat="1" x14ac:dyDescent="0.25">
      <c r="A53" s="20" t="s">
        <v>42</v>
      </c>
      <c r="B53" s="21"/>
      <c r="D53" s="22"/>
      <c r="E53" s="22"/>
    </row>
    <row r="54" spans="1:7" s="12" customFormat="1" x14ac:dyDescent="0.25">
      <c r="A54" s="70" t="s">
        <v>77</v>
      </c>
      <c r="B54" s="24"/>
      <c r="D54" s="25"/>
      <c r="E54" s="25"/>
    </row>
    <row r="55" spans="1:7" s="7" customFormat="1" x14ac:dyDescent="0.25">
      <c r="A55" s="15">
        <v>43739</v>
      </c>
      <c r="B55" s="7">
        <v>162</v>
      </c>
      <c r="C55" s="3" t="s">
        <v>41</v>
      </c>
      <c r="D55" s="4"/>
      <c r="E55" s="16">
        <v>50.76</v>
      </c>
      <c r="F55" s="53"/>
    </row>
    <row r="56" spans="1:7" s="7" customFormat="1" x14ac:dyDescent="0.25">
      <c r="A56" s="15">
        <v>43486</v>
      </c>
      <c r="B56" s="7">
        <v>202</v>
      </c>
      <c r="C56" s="57" t="s">
        <v>116</v>
      </c>
      <c r="D56" s="4"/>
      <c r="E56" s="58">
        <v>10.16</v>
      </c>
      <c r="F56" s="53"/>
    </row>
    <row r="57" spans="1:7" s="7" customFormat="1" x14ac:dyDescent="0.25">
      <c r="A57" s="15">
        <v>43507</v>
      </c>
      <c r="B57" s="7">
        <v>225</v>
      </c>
      <c r="C57" s="57" t="s">
        <v>41</v>
      </c>
      <c r="D57" s="4"/>
      <c r="E57" s="58">
        <v>25.98</v>
      </c>
      <c r="F57" s="53"/>
    </row>
    <row r="58" spans="1:7" s="7" customFormat="1" ht="15.6" x14ac:dyDescent="0.3">
      <c r="A58" s="15"/>
      <c r="C58" s="61" t="s">
        <v>77</v>
      </c>
      <c r="D58" s="4"/>
      <c r="E58" s="63">
        <v>150</v>
      </c>
      <c r="F58" s="53"/>
    </row>
    <row r="59" spans="1:7" s="42" customFormat="1" ht="15.6" x14ac:dyDescent="0.3">
      <c r="A59" s="76"/>
      <c r="C59" s="77" t="s">
        <v>99</v>
      </c>
      <c r="D59" s="44">
        <f>SUM(D55:D58)</f>
        <v>0</v>
      </c>
      <c r="E59" s="44">
        <f>SUM(E55:E58)</f>
        <v>236.9</v>
      </c>
      <c r="F59" s="44">
        <f>SUM(D59-E59)</f>
        <v>-236.9</v>
      </c>
      <c r="G59" s="150" t="s">
        <v>222</v>
      </c>
    </row>
    <row r="60" spans="1:7" s="7" customFormat="1" x14ac:dyDescent="0.25">
      <c r="A60" s="15"/>
      <c r="C60" s="3"/>
      <c r="D60" s="4"/>
      <c r="E60" s="16"/>
    </row>
    <row r="61" spans="1:7" s="55" customFormat="1" x14ac:dyDescent="0.25">
      <c r="A61" s="75" t="s">
        <v>115</v>
      </c>
      <c r="C61" s="72"/>
      <c r="D61" s="73"/>
      <c r="E61" s="74"/>
    </row>
    <row r="62" spans="1:7" s="7" customFormat="1" x14ac:dyDescent="0.25">
      <c r="A62" s="15">
        <v>43795</v>
      </c>
      <c r="B62" s="7">
        <v>177</v>
      </c>
      <c r="C62" s="3" t="s">
        <v>76</v>
      </c>
      <c r="D62" s="4"/>
      <c r="E62" s="1">
        <v>82.8</v>
      </c>
      <c r="F62" s="53"/>
    </row>
    <row r="63" spans="1:7" s="7" customFormat="1" ht="15.6" x14ac:dyDescent="0.3">
      <c r="A63" s="15"/>
      <c r="C63" s="61" t="s">
        <v>226</v>
      </c>
      <c r="D63" s="4"/>
      <c r="E63" s="63">
        <v>100</v>
      </c>
      <c r="F63" s="53"/>
    </row>
    <row r="64" spans="1:7" s="42" customFormat="1" ht="15.6" x14ac:dyDescent="0.3">
      <c r="A64" s="76"/>
      <c r="C64" s="77" t="s">
        <v>99</v>
      </c>
      <c r="D64" s="44">
        <f>SUM(D62:D62)</f>
        <v>0</v>
      </c>
      <c r="E64" s="44">
        <f>SUM(E62:E63)</f>
        <v>182.8</v>
      </c>
      <c r="F64" s="44">
        <f>SUM(D64-E64)</f>
        <v>-182.8</v>
      </c>
      <c r="G64" s="150" t="s">
        <v>210</v>
      </c>
    </row>
    <row r="65" spans="1:7" s="7" customFormat="1" ht="15.6" x14ac:dyDescent="0.3">
      <c r="A65" s="15"/>
      <c r="C65" s="28"/>
      <c r="D65" s="29"/>
      <c r="E65" s="30"/>
    </row>
    <row r="66" spans="1:7" s="55" customFormat="1" ht="15.6" x14ac:dyDescent="0.3">
      <c r="A66" s="75" t="s">
        <v>117</v>
      </c>
      <c r="C66" s="80"/>
      <c r="D66" s="81"/>
      <c r="E66" s="81"/>
    </row>
    <row r="67" spans="1:7" s="7" customFormat="1" ht="15.6" x14ac:dyDescent="0.3">
      <c r="A67" s="102">
        <v>43507</v>
      </c>
      <c r="B67" s="7">
        <v>223</v>
      </c>
      <c r="C67" s="57" t="s">
        <v>139</v>
      </c>
      <c r="D67" s="29"/>
      <c r="E67" s="59">
        <v>141.25</v>
      </c>
      <c r="F67" s="53"/>
    </row>
    <row r="68" spans="1:7" s="7" customFormat="1" ht="15.6" x14ac:dyDescent="0.3">
      <c r="A68" s="82"/>
      <c r="B68" s="7">
        <v>224</v>
      </c>
      <c r="C68" s="57" t="s">
        <v>140</v>
      </c>
      <c r="D68" s="29"/>
      <c r="E68" s="59">
        <v>423.75</v>
      </c>
      <c r="F68" s="53"/>
    </row>
    <row r="69" spans="1:7" s="7" customFormat="1" ht="15.6" x14ac:dyDescent="0.3">
      <c r="A69" s="82"/>
      <c r="C69" s="61" t="s">
        <v>179</v>
      </c>
      <c r="D69" s="29"/>
      <c r="E69" s="29">
        <v>300</v>
      </c>
      <c r="F69" s="53"/>
    </row>
    <row r="70" spans="1:7" s="42" customFormat="1" ht="15.6" x14ac:dyDescent="0.3">
      <c r="A70" s="103"/>
      <c r="C70" s="77" t="s">
        <v>99</v>
      </c>
      <c r="D70" s="44">
        <f>SUM(D67:D69)</f>
        <v>0</v>
      </c>
      <c r="E70" s="44">
        <f>SUM(E67:E69)</f>
        <v>865</v>
      </c>
      <c r="F70" s="44">
        <f>SUM(D70-E70)</f>
        <v>-865</v>
      </c>
      <c r="G70" s="150" t="s">
        <v>214</v>
      </c>
    </row>
    <row r="71" spans="1:7" s="7" customFormat="1" ht="15.6" x14ac:dyDescent="0.3">
      <c r="A71" s="82"/>
      <c r="C71" s="28"/>
      <c r="D71" s="29"/>
      <c r="E71" s="29"/>
    </row>
    <row r="72" spans="1:7" s="55" customFormat="1" ht="15.6" x14ac:dyDescent="0.3">
      <c r="A72" s="75" t="s">
        <v>85</v>
      </c>
      <c r="C72" s="80"/>
      <c r="D72" s="81"/>
      <c r="E72" s="81"/>
    </row>
    <row r="73" spans="1:7" s="7" customFormat="1" ht="15.6" x14ac:dyDescent="0.3">
      <c r="A73" s="102">
        <v>43507</v>
      </c>
      <c r="B73" s="98">
        <v>226</v>
      </c>
      <c r="C73" s="105" t="s">
        <v>219</v>
      </c>
      <c r="D73" s="104"/>
      <c r="E73" s="101">
        <v>299</v>
      </c>
      <c r="F73" s="107"/>
    </row>
    <row r="74" spans="1:7" s="7" customFormat="1" ht="15.6" x14ac:dyDescent="0.3">
      <c r="A74" s="102"/>
      <c r="B74" s="98"/>
      <c r="C74" s="153" t="s">
        <v>220</v>
      </c>
      <c r="D74" s="104"/>
      <c r="E74" s="104">
        <v>299</v>
      </c>
      <c r="F74" s="107"/>
    </row>
    <row r="75" spans="1:7" s="79" customFormat="1" ht="15.6" x14ac:dyDescent="0.3">
      <c r="A75" s="103"/>
      <c r="C75" s="77" t="s">
        <v>99</v>
      </c>
      <c r="D75" s="44">
        <f>SUM(D73)</f>
        <v>0</v>
      </c>
      <c r="E75" s="44">
        <f>SUM(E73:E74)</f>
        <v>598</v>
      </c>
      <c r="F75" s="44">
        <f>SUM(D75-E75)</f>
        <v>-598</v>
      </c>
      <c r="G75" s="150" t="s">
        <v>221</v>
      </c>
    </row>
    <row r="76" spans="1:7" x14ac:dyDescent="0.25">
      <c r="A76" s="2"/>
      <c r="C76" s="27"/>
      <c r="E76" s="16"/>
    </row>
    <row r="77" spans="1:7" s="10" customFormat="1" x14ac:dyDescent="0.25">
      <c r="A77" s="20" t="s">
        <v>3</v>
      </c>
      <c r="B77" s="21"/>
      <c r="D77" s="22"/>
      <c r="E77" s="22"/>
    </row>
    <row r="78" spans="1:7" s="12" customFormat="1" x14ac:dyDescent="0.25">
      <c r="A78" s="23" t="s">
        <v>13</v>
      </c>
      <c r="B78" s="24"/>
      <c r="D78" s="25"/>
      <c r="E78" s="25"/>
    </row>
    <row r="79" spans="1:7" s="99" customFormat="1" x14ac:dyDescent="0.25">
      <c r="A79" s="98" t="s">
        <v>180</v>
      </c>
      <c r="B79" s="98" t="s">
        <v>19</v>
      </c>
      <c r="C79" s="99" t="s">
        <v>181</v>
      </c>
      <c r="D79" s="101">
        <v>135</v>
      </c>
      <c r="E79" s="100"/>
      <c r="F79" s="113"/>
    </row>
    <row r="80" spans="1:7" s="99" customFormat="1" x14ac:dyDescent="0.25">
      <c r="A80" s="98" t="s">
        <v>180</v>
      </c>
      <c r="B80" s="98" t="s">
        <v>19</v>
      </c>
      <c r="C80" s="99" t="s">
        <v>186</v>
      </c>
      <c r="D80" s="101">
        <v>19.95</v>
      </c>
      <c r="E80" s="100"/>
      <c r="F80" s="113"/>
    </row>
    <row r="81" spans="1:6" s="7" customFormat="1" x14ac:dyDescent="0.25">
      <c r="A81" s="15">
        <v>43728</v>
      </c>
      <c r="B81" s="7">
        <v>140</v>
      </c>
      <c r="C81" s="57" t="s">
        <v>113</v>
      </c>
      <c r="D81" s="4"/>
      <c r="E81" s="1">
        <v>192.67</v>
      </c>
      <c r="F81" s="53"/>
    </row>
    <row r="82" spans="1:6" x14ac:dyDescent="0.25">
      <c r="A82" s="15">
        <v>43795</v>
      </c>
      <c r="B82" s="7">
        <v>180</v>
      </c>
      <c r="C82" s="57" t="s">
        <v>112</v>
      </c>
      <c r="D82" s="4"/>
      <c r="E82" s="1">
        <v>296.95</v>
      </c>
      <c r="F82" s="53"/>
    </row>
    <row r="83" spans="1:6" x14ac:dyDescent="0.25">
      <c r="A83" s="13">
        <v>43797</v>
      </c>
      <c r="B83" s="7" t="s">
        <v>19</v>
      </c>
      <c r="C83" s="3" t="s">
        <v>59</v>
      </c>
      <c r="D83" s="1">
        <v>19962.47</v>
      </c>
      <c r="E83" s="6"/>
      <c r="F83" s="53"/>
    </row>
    <row r="84" spans="1:6" x14ac:dyDescent="0.25">
      <c r="A84" s="13">
        <v>43816</v>
      </c>
      <c r="B84" s="7">
        <v>182</v>
      </c>
      <c r="C84" s="57" t="s">
        <v>72</v>
      </c>
      <c r="D84" s="4"/>
      <c r="E84" s="1">
        <v>687.68</v>
      </c>
      <c r="F84" s="53"/>
    </row>
    <row r="85" spans="1:6" x14ac:dyDescent="0.25">
      <c r="A85" s="13">
        <v>43823</v>
      </c>
      <c r="B85" s="7">
        <v>159</v>
      </c>
      <c r="C85" s="57" t="s">
        <v>111</v>
      </c>
      <c r="D85" s="4"/>
      <c r="E85" s="1">
        <v>18.05</v>
      </c>
      <c r="F85" s="53"/>
    </row>
    <row r="86" spans="1:6" x14ac:dyDescent="0.25">
      <c r="A86" s="13">
        <v>43474</v>
      </c>
      <c r="B86" s="60" t="s">
        <v>19</v>
      </c>
      <c r="C86" s="57" t="s">
        <v>78</v>
      </c>
      <c r="D86" s="4">
        <v>350</v>
      </c>
      <c r="F86" s="53"/>
    </row>
    <row r="87" spans="1:6" x14ac:dyDescent="0.25">
      <c r="A87" s="13">
        <v>43475</v>
      </c>
      <c r="B87" s="7">
        <v>188</v>
      </c>
      <c r="C87" s="57" t="s">
        <v>100</v>
      </c>
      <c r="D87" s="4"/>
      <c r="E87" s="1">
        <v>9909.65</v>
      </c>
      <c r="F87" s="53"/>
    </row>
    <row r="88" spans="1:6" x14ac:dyDescent="0.25">
      <c r="A88" s="13">
        <v>43479</v>
      </c>
      <c r="B88" s="7">
        <v>187</v>
      </c>
      <c r="C88" s="57" t="s">
        <v>110</v>
      </c>
      <c r="D88" s="4"/>
      <c r="E88" s="1">
        <v>2169.6</v>
      </c>
      <c r="F88" s="53"/>
    </row>
    <row r="89" spans="1:6" x14ac:dyDescent="0.25">
      <c r="A89" s="13">
        <v>43479</v>
      </c>
      <c r="B89" s="7">
        <v>190</v>
      </c>
      <c r="C89" s="57" t="s">
        <v>101</v>
      </c>
      <c r="D89" s="4"/>
      <c r="E89" s="1">
        <v>76.900000000000006</v>
      </c>
      <c r="F89" s="53"/>
    </row>
    <row r="90" spans="1:6" x14ac:dyDescent="0.25">
      <c r="A90" s="13">
        <v>43479</v>
      </c>
      <c r="B90" s="7">
        <v>191</v>
      </c>
      <c r="C90" s="57" t="s">
        <v>108</v>
      </c>
      <c r="D90" s="4"/>
      <c r="E90" s="1">
        <v>1101.07</v>
      </c>
      <c r="F90" s="53"/>
    </row>
    <row r="91" spans="1:6" x14ac:dyDescent="0.25">
      <c r="A91" s="13">
        <v>43479</v>
      </c>
      <c r="B91" s="7">
        <v>195</v>
      </c>
      <c r="C91" s="57" t="s">
        <v>109</v>
      </c>
      <c r="D91" s="4"/>
      <c r="E91" s="1">
        <v>687.69</v>
      </c>
      <c r="F91" s="53"/>
    </row>
    <row r="92" spans="1:6" x14ac:dyDescent="0.25">
      <c r="A92" s="13">
        <v>43481</v>
      </c>
      <c r="B92" s="60" t="s">
        <v>19</v>
      </c>
      <c r="C92" s="57" t="s">
        <v>59</v>
      </c>
      <c r="D92" s="59">
        <v>660</v>
      </c>
      <c r="F92" s="53"/>
    </row>
    <row r="93" spans="1:6" x14ac:dyDescent="0.25">
      <c r="A93" s="13">
        <v>43482</v>
      </c>
      <c r="B93" s="60">
        <v>196</v>
      </c>
      <c r="C93" s="57" t="s">
        <v>102</v>
      </c>
      <c r="D93" s="59"/>
      <c r="E93" s="1">
        <v>69.099999999999994</v>
      </c>
      <c r="F93" s="53"/>
    </row>
    <row r="94" spans="1:6" x14ac:dyDescent="0.25">
      <c r="A94" s="13">
        <v>43482</v>
      </c>
      <c r="B94" s="60">
        <v>197</v>
      </c>
      <c r="C94" s="57" t="s">
        <v>103</v>
      </c>
      <c r="D94" s="59"/>
      <c r="E94" s="1">
        <v>186.45</v>
      </c>
      <c r="F94" s="53"/>
    </row>
    <row r="95" spans="1:6" x14ac:dyDescent="0.25">
      <c r="A95" s="13">
        <v>43482</v>
      </c>
      <c r="B95" s="60">
        <v>198</v>
      </c>
      <c r="C95" s="57" t="s">
        <v>114</v>
      </c>
      <c r="D95" s="59"/>
      <c r="E95" s="1">
        <v>955.91</v>
      </c>
      <c r="F95" s="53"/>
    </row>
    <row r="96" spans="1:6" x14ac:dyDescent="0.25">
      <c r="A96" s="13">
        <v>43488</v>
      </c>
      <c r="B96" s="60">
        <v>193</v>
      </c>
      <c r="C96" s="57" t="s">
        <v>104</v>
      </c>
      <c r="D96" s="59"/>
      <c r="E96" s="1">
        <v>450</v>
      </c>
      <c r="F96" s="53"/>
    </row>
    <row r="97" spans="1:7" x14ac:dyDescent="0.25">
      <c r="A97" s="13">
        <v>43490</v>
      </c>
      <c r="B97" s="60">
        <v>192</v>
      </c>
      <c r="C97" s="57" t="s">
        <v>105</v>
      </c>
      <c r="D97" s="59"/>
      <c r="E97" s="1">
        <v>450</v>
      </c>
      <c r="F97" s="53"/>
    </row>
    <row r="98" spans="1:7" x14ac:dyDescent="0.25">
      <c r="A98" s="13">
        <v>43493</v>
      </c>
      <c r="B98" s="60">
        <v>205</v>
      </c>
      <c r="C98" s="57" t="s">
        <v>121</v>
      </c>
      <c r="D98" s="59"/>
      <c r="E98" s="1">
        <v>648.37</v>
      </c>
      <c r="F98" s="53"/>
    </row>
    <row r="99" spans="1:7" x14ac:dyDescent="0.25">
      <c r="A99" s="13">
        <v>43493</v>
      </c>
      <c r="B99" s="60">
        <v>207</v>
      </c>
      <c r="C99" s="57" t="s">
        <v>129</v>
      </c>
      <c r="D99" s="59"/>
      <c r="E99" s="1">
        <v>229.8</v>
      </c>
      <c r="F99" s="53"/>
    </row>
    <row r="100" spans="1:7" x14ac:dyDescent="0.25">
      <c r="A100" s="13">
        <v>43493</v>
      </c>
      <c r="B100" s="60">
        <v>209</v>
      </c>
      <c r="C100" s="57" t="s">
        <v>130</v>
      </c>
      <c r="D100" s="59"/>
      <c r="E100" s="1">
        <v>432.86</v>
      </c>
      <c r="F100" s="53"/>
    </row>
    <row r="101" spans="1:7" x14ac:dyDescent="0.25">
      <c r="A101" s="13">
        <v>43494</v>
      </c>
      <c r="B101" s="60">
        <v>194</v>
      </c>
      <c r="C101" s="57" t="s">
        <v>106</v>
      </c>
      <c r="D101" s="59"/>
      <c r="E101" s="1">
        <v>450</v>
      </c>
      <c r="F101" s="53"/>
    </row>
    <row r="102" spans="1:7" x14ac:dyDescent="0.25">
      <c r="A102" s="13">
        <v>43500</v>
      </c>
      <c r="B102" s="60">
        <v>215</v>
      </c>
      <c r="C102" s="57" t="s">
        <v>135</v>
      </c>
      <c r="D102" s="59"/>
      <c r="E102" s="1">
        <v>94.92</v>
      </c>
      <c r="F102" s="53"/>
    </row>
    <row r="103" spans="1:7" x14ac:dyDescent="0.25">
      <c r="A103" s="13">
        <v>43507</v>
      </c>
      <c r="B103" s="60">
        <v>211</v>
      </c>
      <c r="C103" s="57" t="s">
        <v>131</v>
      </c>
      <c r="D103" s="59"/>
      <c r="E103" s="1">
        <v>105.39</v>
      </c>
      <c r="F103" s="53"/>
    </row>
    <row r="104" spans="1:7" x14ac:dyDescent="0.25">
      <c r="A104" s="13">
        <v>43507</v>
      </c>
      <c r="B104" s="60">
        <v>213</v>
      </c>
      <c r="C104" s="57" t="s">
        <v>133</v>
      </c>
      <c r="D104" s="59"/>
      <c r="E104" s="1">
        <v>80.599999999999994</v>
      </c>
      <c r="F104" s="53"/>
    </row>
    <row r="105" spans="1:7" s="45" customFormat="1" x14ac:dyDescent="0.25">
      <c r="A105" s="64">
        <v>43509</v>
      </c>
      <c r="B105" s="60">
        <v>189</v>
      </c>
      <c r="C105" s="57" t="s">
        <v>107</v>
      </c>
      <c r="D105" s="59"/>
      <c r="E105" s="58">
        <v>1002.31</v>
      </c>
      <c r="F105" s="90"/>
    </row>
    <row r="106" spans="1:7" s="45" customFormat="1" x14ac:dyDescent="0.25">
      <c r="A106" s="64"/>
      <c r="B106" s="60">
        <v>212</v>
      </c>
      <c r="C106" s="57" t="s">
        <v>132</v>
      </c>
      <c r="D106" s="59"/>
      <c r="E106" s="58">
        <v>45</v>
      </c>
      <c r="F106" s="90"/>
    </row>
    <row r="107" spans="1:7" s="45" customFormat="1" x14ac:dyDescent="0.25">
      <c r="A107" s="64"/>
      <c r="B107" s="60">
        <v>214</v>
      </c>
      <c r="C107" s="57" t="s">
        <v>134</v>
      </c>
      <c r="D107" s="59"/>
      <c r="E107" s="58">
        <v>41.13</v>
      </c>
      <c r="F107" s="90"/>
    </row>
    <row r="108" spans="1:7" s="45" customFormat="1" x14ac:dyDescent="0.25">
      <c r="A108" s="64"/>
      <c r="B108" s="60">
        <v>216</v>
      </c>
      <c r="C108" s="57" t="s">
        <v>136</v>
      </c>
      <c r="D108" s="59"/>
      <c r="E108" s="58">
        <v>51.35</v>
      </c>
      <c r="F108" s="90"/>
    </row>
    <row r="109" spans="1:7" s="45" customFormat="1" x14ac:dyDescent="0.25">
      <c r="A109" s="64"/>
      <c r="B109" s="60">
        <v>227</v>
      </c>
      <c r="C109" s="57" t="s">
        <v>141</v>
      </c>
      <c r="D109" s="59"/>
      <c r="E109" s="58">
        <v>16.670000000000002</v>
      </c>
      <c r="F109" s="90"/>
    </row>
    <row r="110" spans="1:7" s="45" customFormat="1" x14ac:dyDescent="0.25">
      <c r="A110" s="64"/>
      <c r="B110" s="60"/>
      <c r="C110" s="57" t="s">
        <v>143</v>
      </c>
      <c r="D110" s="59">
        <v>114.9</v>
      </c>
      <c r="E110" s="58"/>
      <c r="F110" s="90"/>
    </row>
    <row r="111" spans="1:7" s="78" customFormat="1" ht="15.6" x14ac:dyDescent="0.3">
      <c r="A111" s="110"/>
      <c r="C111" s="77" t="s">
        <v>99</v>
      </c>
      <c r="D111" s="44">
        <f>SUM(D79:D110)</f>
        <v>21242.320000000003</v>
      </c>
      <c r="E111" s="44">
        <f>SUM(E81:E110)</f>
        <v>20450.119999999995</v>
      </c>
      <c r="F111" s="44">
        <f>SUM(D111-E111)</f>
        <v>792.200000000008</v>
      </c>
      <c r="G111" s="150" t="s">
        <v>217</v>
      </c>
    </row>
    <row r="112" spans="1:7" s="60" customFormat="1" x14ac:dyDescent="0.25">
      <c r="A112" s="97"/>
      <c r="C112" s="108"/>
      <c r="D112" s="115"/>
      <c r="E112" s="115"/>
      <c r="F112" s="115"/>
    </row>
    <row r="113" spans="1:8" s="12" customFormat="1" x14ac:dyDescent="0.25">
      <c r="A113" s="70" t="s">
        <v>169</v>
      </c>
      <c r="B113" s="24"/>
      <c r="D113" s="25"/>
      <c r="E113" s="25"/>
    </row>
    <row r="114" spans="1:8" s="60" customFormat="1" ht="15.6" x14ac:dyDescent="0.3">
      <c r="A114" s="97"/>
      <c r="C114" s="61" t="s">
        <v>171</v>
      </c>
      <c r="D114" s="59"/>
      <c r="E114" s="59">
        <v>300</v>
      </c>
      <c r="F114" s="118"/>
    </row>
    <row r="115" spans="1:8" s="79" customFormat="1" ht="15.6" x14ac:dyDescent="0.3">
      <c r="A115" s="119"/>
      <c r="C115" s="77" t="s">
        <v>99</v>
      </c>
      <c r="D115" s="44">
        <f>SUM(D114)</f>
        <v>0</v>
      </c>
      <c r="E115" s="44">
        <f>SUM(E114)</f>
        <v>300</v>
      </c>
      <c r="F115" s="44">
        <f>SUM(D115-E115)</f>
        <v>-300</v>
      </c>
      <c r="G115" s="150" t="s">
        <v>218</v>
      </c>
    </row>
    <row r="116" spans="1:8" x14ac:dyDescent="0.25">
      <c r="A116" s="2"/>
      <c r="C116" s="5"/>
      <c r="E116" s="16"/>
    </row>
    <row r="117" spans="1:8" s="10" customFormat="1" x14ac:dyDescent="0.25">
      <c r="A117" s="20" t="s">
        <v>4</v>
      </c>
      <c r="B117" s="21"/>
      <c r="D117" s="22"/>
      <c r="E117" s="22"/>
    </row>
    <row r="118" spans="1:8" s="12" customFormat="1" x14ac:dyDescent="0.25">
      <c r="A118" s="23" t="s">
        <v>44</v>
      </c>
      <c r="B118" s="24"/>
      <c r="D118" s="25"/>
      <c r="E118" s="25"/>
    </row>
    <row r="119" spans="1:8" s="99" customFormat="1" x14ac:dyDescent="0.25">
      <c r="A119" s="98" t="s">
        <v>142</v>
      </c>
      <c r="B119" s="98" t="s">
        <v>19</v>
      </c>
      <c r="C119" s="99" t="s">
        <v>119</v>
      </c>
      <c r="D119" s="101">
        <v>16303.93</v>
      </c>
      <c r="E119" s="100"/>
      <c r="F119" s="113"/>
    </row>
    <row r="120" spans="1:8" s="99" customFormat="1" x14ac:dyDescent="0.25">
      <c r="A120" s="98" t="s">
        <v>142</v>
      </c>
      <c r="B120" s="98" t="s">
        <v>19</v>
      </c>
      <c r="C120" s="99" t="s">
        <v>144</v>
      </c>
      <c r="D120" s="101">
        <v>320.55</v>
      </c>
      <c r="E120" s="100"/>
      <c r="F120" s="113"/>
    </row>
    <row r="121" spans="1:8" ht="15.9" customHeight="1" x14ac:dyDescent="0.3">
      <c r="A121" s="13">
        <v>43741</v>
      </c>
      <c r="B121" s="2">
        <v>165</v>
      </c>
      <c r="C121" s="5" t="s">
        <v>45</v>
      </c>
      <c r="E121" s="1">
        <v>8573.16</v>
      </c>
      <c r="F121" s="114"/>
      <c r="G121" s="111"/>
      <c r="H121" s="36"/>
    </row>
    <row r="122" spans="1:8" ht="15.6" x14ac:dyDescent="0.3">
      <c r="A122" s="13">
        <v>43767</v>
      </c>
      <c r="B122" s="2">
        <v>167</v>
      </c>
      <c r="C122" s="5" t="s">
        <v>51</v>
      </c>
      <c r="E122" s="1">
        <v>4165.3999999999996</v>
      </c>
      <c r="F122" s="114"/>
      <c r="G122" s="111"/>
      <c r="H122" s="36"/>
    </row>
    <row r="123" spans="1:8" ht="15.6" x14ac:dyDescent="0.3">
      <c r="A123" s="13">
        <v>43796</v>
      </c>
      <c r="B123" s="2" t="s">
        <v>19</v>
      </c>
      <c r="C123" s="5" t="s">
        <v>93</v>
      </c>
      <c r="D123" s="1">
        <v>389.73</v>
      </c>
      <c r="F123" s="114"/>
      <c r="G123" s="111"/>
      <c r="H123" s="36"/>
    </row>
    <row r="124" spans="1:8" ht="15.6" x14ac:dyDescent="0.3">
      <c r="A124" s="13">
        <v>43798</v>
      </c>
      <c r="B124" s="2">
        <v>172</v>
      </c>
      <c r="C124" s="5" t="s">
        <v>60</v>
      </c>
      <c r="E124" s="16">
        <v>4145.63</v>
      </c>
      <c r="F124" s="114"/>
      <c r="G124" s="111"/>
      <c r="H124" s="36"/>
    </row>
    <row r="125" spans="1:8" s="42" customFormat="1" ht="15.6" x14ac:dyDescent="0.3">
      <c r="A125" s="65"/>
      <c r="C125" s="77" t="s">
        <v>99</v>
      </c>
      <c r="D125" s="44">
        <f>SUM(D119:D124)</f>
        <v>17014.21</v>
      </c>
      <c r="E125" s="43">
        <f>SUM(E119:E124)</f>
        <v>16884.189999999999</v>
      </c>
      <c r="F125" s="154">
        <f>SUM(D125-E125)</f>
        <v>130.02000000000044</v>
      </c>
      <c r="G125" s="155" t="s">
        <v>214</v>
      </c>
      <c r="H125" s="112"/>
    </row>
    <row r="126" spans="1:8" ht="15.6" x14ac:dyDescent="0.3">
      <c r="A126" s="2"/>
      <c r="C126" s="5"/>
      <c r="E126" s="16"/>
      <c r="F126" s="36"/>
      <c r="G126" s="36"/>
      <c r="H126" s="36"/>
    </row>
    <row r="127" spans="1:8" s="10" customFormat="1" x14ac:dyDescent="0.25">
      <c r="A127" s="20" t="s">
        <v>2</v>
      </c>
      <c r="B127" s="21"/>
      <c r="D127" s="22"/>
      <c r="E127" s="22"/>
    </row>
    <row r="128" spans="1:8" s="12" customFormat="1" x14ac:dyDescent="0.25">
      <c r="A128" s="70" t="s">
        <v>126</v>
      </c>
      <c r="B128" s="24"/>
      <c r="D128" s="25"/>
      <c r="E128" s="25"/>
    </row>
    <row r="129" spans="1:7" x14ac:dyDescent="0.25">
      <c r="A129" s="13">
        <v>43803</v>
      </c>
      <c r="B129" s="2">
        <v>166</v>
      </c>
      <c r="C129" s="5" t="s">
        <v>64</v>
      </c>
      <c r="E129" s="1">
        <v>31.55</v>
      </c>
      <c r="F129" s="53"/>
    </row>
    <row r="130" spans="1:7" s="42" customFormat="1" ht="15.6" x14ac:dyDescent="0.3">
      <c r="A130" s="65"/>
      <c r="C130" s="77" t="s">
        <v>99</v>
      </c>
      <c r="D130" s="44">
        <f>SUM(D129)</f>
        <v>0</v>
      </c>
      <c r="E130" s="44">
        <f>SUM(E129)</f>
        <v>31.55</v>
      </c>
      <c r="F130" s="44">
        <f>SUM(D130-E130)</f>
        <v>-31.55</v>
      </c>
      <c r="G130" s="150" t="s">
        <v>216</v>
      </c>
    </row>
    <row r="131" spans="1:7" s="7" customFormat="1" x14ac:dyDescent="0.25">
      <c r="A131" s="14"/>
      <c r="C131" s="108"/>
      <c r="D131" s="115"/>
      <c r="E131" s="115"/>
      <c r="F131" s="115"/>
    </row>
    <row r="132" spans="1:7" s="55" customFormat="1" ht="15.6" x14ac:dyDescent="0.3">
      <c r="A132" s="96" t="s">
        <v>127</v>
      </c>
      <c r="C132" s="80"/>
      <c r="D132" s="81"/>
      <c r="E132" s="73"/>
    </row>
    <row r="133" spans="1:7" s="60" customFormat="1" x14ac:dyDescent="0.25">
      <c r="A133" s="97">
        <v>43493</v>
      </c>
      <c r="B133" s="60">
        <v>206</v>
      </c>
      <c r="C133" s="57" t="s">
        <v>128</v>
      </c>
      <c r="D133" s="59"/>
      <c r="E133" s="59">
        <v>65.680000000000007</v>
      </c>
      <c r="F133" s="90"/>
    </row>
    <row r="134" spans="1:7" s="60" customFormat="1" x14ac:dyDescent="0.25">
      <c r="A134" s="97">
        <v>43493</v>
      </c>
      <c r="B134" s="60">
        <v>208</v>
      </c>
      <c r="C134" s="57" t="s">
        <v>207</v>
      </c>
      <c r="D134" s="59"/>
      <c r="E134" s="59">
        <v>37.94</v>
      </c>
      <c r="F134" s="90"/>
    </row>
    <row r="135" spans="1:7" s="60" customFormat="1" x14ac:dyDescent="0.25">
      <c r="A135" s="97">
        <v>43479</v>
      </c>
      <c r="B135" s="60">
        <v>185</v>
      </c>
      <c r="C135" s="57" t="s">
        <v>145</v>
      </c>
      <c r="D135" s="59"/>
      <c r="E135" s="59">
        <v>440.7</v>
      </c>
      <c r="F135" s="90"/>
    </row>
    <row r="136" spans="1:7" s="45" customFormat="1" x14ac:dyDescent="0.25">
      <c r="A136" s="64">
        <v>43490</v>
      </c>
      <c r="B136" s="45" t="s">
        <v>19</v>
      </c>
      <c r="C136" s="95" t="s">
        <v>59</v>
      </c>
      <c r="D136" s="58">
        <v>600</v>
      </c>
      <c r="E136" s="58"/>
      <c r="F136" s="90"/>
    </row>
    <row r="137" spans="1:7" s="45" customFormat="1" x14ac:dyDescent="0.25">
      <c r="A137" s="64"/>
      <c r="C137" s="95" t="s">
        <v>146</v>
      </c>
      <c r="D137" s="58">
        <v>250</v>
      </c>
      <c r="E137" s="58"/>
      <c r="F137" s="90"/>
    </row>
    <row r="138" spans="1:7" s="78" customFormat="1" ht="15.6" x14ac:dyDescent="0.3">
      <c r="A138" s="110"/>
      <c r="C138" s="77" t="s">
        <v>99</v>
      </c>
      <c r="D138" s="44">
        <f>SUM(D133:D137)</f>
        <v>850</v>
      </c>
      <c r="E138" s="44">
        <f>SUM(E133:E137)</f>
        <v>544.31999999999994</v>
      </c>
      <c r="F138" s="44">
        <f>SUM(D138-E138)</f>
        <v>305.68000000000006</v>
      </c>
      <c r="G138" s="150" t="s">
        <v>216</v>
      </c>
    </row>
    <row r="139" spans="1:7" x14ac:dyDescent="0.25">
      <c r="A139" s="13"/>
      <c r="C139" s="5"/>
      <c r="E139" s="6"/>
    </row>
    <row r="140" spans="1:7" s="12" customFormat="1" x14ac:dyDescent="0.25">
      <c r="A140" s="23" t="s">
        <v>68</v>
      </c>
      <c r="B140" s="24"/>
      <c r="D140" s="25"/>
      <c r="E140" s="25"/>
    </row>
    <row r="141" spans="1:7" x14ac:dyDescent="0.25">
      <c r="A141" s="13">
        <v>43813</v>
      </c>
      <c r="B141" s="2">
        <v>179</v>
      </c>
      <c r="C141" s="5" t="s">
        <v>70</v>
      </c>
      <c r="E141" s="1">
        <v>53.75</v>
      </c>
      <c r="F141" s="53"/>
    </row>
    <row r="142" spans="1:7" s="42" customFormat="1" ht="15.6" x14ac:dyDescent="0.3">
      <c r="A142" s="65"/>
      <c r="C142" s="77" t="s">
        <v>99</v>
      </c>
      <c r="D142" s="44">
        <f>SUM(D141)</f>
        <v>0</v>
      </c>
      <c r="E142" s="44">
        <f>SUM(E141)</f>
        <v>53.75</v>
      </c>
      <c r="F142" s="44">
        <f>SUM(D142-E142)</f>
        <v>-53.75</v>
      </c>
      <c r="G142" s="150" t="s">
        <v>215</v>
      </c>
    </row>
    <row r="143" spans="1:7" x14ac:dyDescent="0.25">
      <c r="A143" s="2"/>
      <c r="C143" s="5"/>
    </row>
    <row r="144" spans="1:7" s="12" customFormat="1" ht="15.9" customHeight="1" x14ac:dyDescent="0.25">
      <c r="A144" s="70" t="s">
        <v>170</v>
      </c>
      <c r="B144" s="24"/>
      <c r="D144" s="25"/>
      <c r="E144" s="25"/>
    </row>
    <row r="145" spans="1:7" s="26" customFormat="1" ht="15.9" customHeight="1" x14ac:dyDescent="0.25">
      <c r="A145" s="14">
        <v>43796</v>
      </c>
      <c r="B145" s="7" t="s">
        <v>19</v>
      </c>
      <c r="C145" s="26" t="s">
        <v>92</v>
      </c>
      <c r="D145" s="4">
        <v>200</v>
      </c>
      <c r="E145" s="39"/>
      <c r="F145" s="116"/>
    </row>
    <row r="146" spans="1:7" ht="15.9" customHeight="1" x14ac:dyDescent="0.25">
      <c r="A146" s="15">
        <v>43814</v>
      </c>
      <c r="B146" s="2">
        <v>176</v>
      </c>
      <c r="C146" s="5" t="s">
        <v>69</v>
      </c>
      <c r="E146" s="1">
        <v>597</v>
      </c>
      <c r="F146" s="109"/>
    </row>
    <row r="147" spans="1:7" s="42" customFormat="1" ht="15.6" x14ac:dyDescent="0.3">
      <c r="A147" s="76"/>
      <c r="C147" s="77" t="s">
        <v>99</v>
      </c>
      <c r="D147" s="44">
        <f>SUM(D145:D146)</f>
        <v>200</v>
      </c>
      <c r="E147" s="44">
        <f>SUM(E145:E146)</f>
        <v>597</v>
      </c>
      <c r="F147" s="44">
        <f>SUM(D147-E147)</f>
        <v>-397</v>
      </c>
      <c r="G147" s="150" t="s">
        <v>224</v>
      </c>
    </row>
    <row r="148" spans="1:7" x14ac:dyDescent="0.25">
      <c r="A148" s="15"/>
      <c r="C148" s="5"/>
    </row>
    <row r="149" spans="1:7" s="12" customFormat="1" x14ac:dyDescent="0.25">
      <c r="A149" s="23" t="s">
        <v>9</v>
      </c>
      <c r="B149" s="24"/>
      <c r="D149" s="25"/>
      <c r="E149" s="25"/>
    </row>
    <row r="150" spans="1:7" s="99" customFormat="1" x14ac:dyDescent="0.25">
      <c r="A150" s="98" t="s">
        <v>182</v>
      </c>
      <c r="B150" s="98" t="s">
        <v>19</v>
      </c>
      <c r="C150" s="99" t="s">
        <v>183</v>
      </c>
      <c r="D150" s="101">
        <v>380</v>
      </c>
      <c r="E150" s="100"/>
      <c r="F150" s="113"/>
    </row>
    <row r="151" spans="1:7" s="99" customFormat="1" x14ac:dyDescent="0.25">
      <c r="A151" s="98" t="s">
        <v>182</v>
      </c>
      <c r="B151" s="98" t="s">
        <v>19</v>
      </c>
      <c r="C151" s="99" t="s">
        <v>184</v>
      </c>
      <c r="D151" s="101">
        <v>20</v>
      </c>
      <c r="E151" s="100"/>
      <c r="F151" s="113"/>
    </row>
    <row r="152" spans="1:7" s="99" customFormat="1" ht="15.6" x14ac:dyDescent="0.3">
      <c r="A152" s="98" t="s">
        <v>182</v>
      </c>
      <c r="B152" s="98" t="s">
        <v>19</v>
      </c>
      <c r="C152" s="140" t="s">
        <v>185</v>
      </c>
      <c r="D152" s="104">
        <v>1500</v>
      </c>
      <c r="E152" s="100"/>
      <c r="F152" s="113"/>
    </row>
    <row r="153" spans="1:7" s="87" customFormat="1" x14ac:dyDescent="0.25">
      <c r="A153" s="85"/>
      <c r="B153" s="98">
        <v>220</v>
      </c>
      <c r="C153" s="99" t="s">
        <v>137</v>
      </c>
      <c r="D153" s="100"/>
      <c r="E153" s="101">
        <v>350</v>
      </c>
      <c r="F153" s="69"/>
    </row>
    <row r="154" spans="1:7" s="87" customFormat="1" x14ac:dyDescent="0.25">
      <c r="A154" s="85"/>
      <c r="B154" s="98">
        <v>229</v>
      </c>
      <c r="C154" s="99" t="s">
        <v>123</v>
      </c>
      <c r="D154" s="100"/>
      <c r="E154" s="101">
        <v>2264</v>
      </c>
      <c r="F154" s="69"/>
    </row>
    <row r="155" spans="1:7" s="87" customFormat="1" x14ac:dyDescent="0.25">
      <c r="A155" s="85"/>
      <c r="B155" s="86"/>
      <c r="C155" s="95" t="s">
        <v>146</v>
      </c>
      <c r="D155" s="59">
        <v>250</v>
      </c>
      <c r="E155" s="88"/>
      <c r="F155" s="69"/>
    </row>
    <row r="156" spans="1:7" s="87" customFormat="1" ht="15.6" x14ac:dyDescent="0.3">
      <c r="A156" s="85"/>
      <c r="B156" s="86"/>
      <c r="C156" s="93" t="s">
        <v>173</v>
      </c>
      <c r="D156" s="94"/>
      <c r="E156" s="62">
        <v>360</v>
      </c>
      <c r="F156" s="69"/>
    </row>
    <row r="157" spans="1:7" s="87" customFormat="1" ht="15.6" x14ac:dyDescent="0.3">
      <c r="A157" s="85"/>
      <c r="B157" s="86"/>
      <c r="C157" s="93" t="s">
        <v>125</v>
      </c>
      <c r="D157" s="92"/>
      <c r="E157" s="62">
        <v>200</v>
      </c>
      <c r="F157" s="69"/>
    </row>
    <row r="158" spans="1:7" s="87" customFormat="1" ht="15.6" x14ac:dyDescent="0.3">
      <c r="A158" s="85"/>
      <c r="B158" s="86"/>
      <c r="C158" s="93" t="s">
        <v>124</v>
      </c>
      <c r="D158" s="92"/>
      <c r="E158" s="59"/>
      <c r="F158" s="69"/>
    </row>
    <row r="159" spans="1:7" s="42" customFormat="1" ht="15.6" x14ac:dyDescent="0.3">
      <c r="A159" s="76"/>
      <c r="C159" s="77" t="s">
        <v>99</v>
      </c>
      <c r="D159" s="44">
        <f>SUM(D150:D158)</f>
        <v>2150</v>
      </c>
      <c r="E159" s="44">
        <f>SUM(E153:E158)</f>
        <v>3174</v>
      </c>
      <c r="F159" s="44">
        <f>SUM(D159-E159)</f>
        <v>-1024</v>
      </c>
      <c r="G159" s="150" t="s">
        <v>223</v>
      </c>
    </row>
    <row r="160" spans="1:7" x14ac:dyDescent="0.25">
      <c r="A160" s="13"/>
      <c r="C160" s="5"/>
      <c r="E160" s="6"/>
    </row>
    <row r="161" spans="1:7" s="10" customFormat="1" x14ac:dyDescent="0.25">
      <c r="A161" s="20" t="s">
        <v>6</v>
      </c>
      <c r="B161" s="21"/>
      <c r="D161" s="22"/>
      <c r="E161" s="22"/>
    </row>
    <row r="162" spans="1:7" s="12" customFormat="1" x14ac:dyDescent="0.25">
      <c r="A162" s="23" t="s">
        <v>65</v>
      </c>
      <c r="B162" s="24"/>
      <c r="D162" s="25"/>
      <c r="E162" s="25"/>
    </row>
    <row r="163" spans="1:7" x14ac:dyDescent="0.25">
      <c r="A163" s="13">
        <v>43369</v>
      </c>
      <c r="B163" s="2">
        <v>158</v>
      </c>
      <c r="C163" s="5" t="s">
        <v>38</v>
      </c>
      <c r="E163" s="1">
        <v>13.62</v>
      </c>
      <c r="F163" s="53"/>
    </row>
    <row r="164" spans="1:7" x14ac:dyDescent="0.25">
      <c r="A164" s="13">
        <v>43369</v>
      </c>
      <c r="B164" s="2">
        <v>152</v>
      </c>
      <c r="C164" s="5" t="s">
        <v>39</v>
      </c>
      <c r="E164" s="1">
        <v>50.43</v>
      </c>
      <c r="F164" s="53"/>
    </row>
    <row r="165" spans="1:7" x14ac:dyDescent="0.25">
      <c r="A165" s="13">
        <v>43369</v>
      </c>
      <c r="B165" s="2">
        <v>153</v>
      </c>
      <c r="C165" s="5" t="s">
        <v>39</v>
      </c>
      <c r="E165" s="1">
        <v>109.69</v>
      </c>
      <c r="F165" s="53"/>
    </row>
    <row r="166" spans="1:7" s="42" customFormat="1" ht="15.6" x14ac:dyDescent="0.3">
      <c r="A166" s="65"/>
      <c r="C166" s="77" t="s">
        <v>99</v>
      </c>
      <c r="D166" s="44">
        <f>SUM(D163:D165)</f>
        <v>0</v>
      </c>
      <c r="E166" s="44">
        <f>SUM(E163:E165)</f>
        <v>173.74</v>
      </c>
      <c r="F166" s="44">
        <f>SUM(D166-E166)</f>
        <v>-173.74</v>
      </c>
      <c r="G166" s="150" t="s">
        <v>210</v>
      </c>
    </row>
    <row r="167" spans="1:7" x14ac:dyDescent="0.25">
      <c r="A167" s="13"/>
      <c r="C167" s="5"/>
      <c r="E167" s="6"/>
    </row>
    <row r="168" spans="1:7" s="12" customFormat="1" x14ac:dyDescent="0.25">
      <c r="A168" s="23" t="s">
        <v>66</v>
      </c>
      <c r="B168" s="24"/>
      <c r="D168" s="25"/>
      <c r="E168" s="25"/>
    </row>
    <row r="169" spans="1:7" x14ac:dyDescent="0.25">
      <c r="A169" s="13">
        <v>43805</v>
      </c>
      <c r="B169" s="2" t="s">
        <v>19</v>
      </c>
      <c r="C169" s="5" t="s">
        <v>59</v>
      </c>
      <c r="D169" s="1">
        <v>220</v>
      </c>
      <c r="E169" s="6"/>
      <c r="F169" s="53"/>
    </row>
    <row r="170" spans="1:7" x14ac:dyDescent="0.25">
      <c r="A170" s="13">
        <v>43813</v>
      </c>
      <c r="B170" s="2">
        <v>183</v>
      </c>
      <c r="C170" s="95" t="s">
        <v>67</v>
      </c>
      <c r="E170" s="1">
        <v>155.62</v>
      </c>
      <c r="F170" s="53"/>
    </row>
    <row r="171" spans="1:7" x14ac:dyDescent="0.25">
      <c r="A171" s="13">
        <v>43816</v>
      </c>
      <c r="B171" s="2">
        <v>184</v>
      </c>
      <c r="C171" s="95" t="s">
        <v>71</v>
      </c>
      <c r="E171" s="1">
        <v>6.85</v>
      </c>
      <c r="F171" s="53"/>
    </row>
    <row r="172" spans="1:7" x14ac:dyDescent="0.25">
      <c r="A172" s="13"/>
      <c r="B172" s="2">
        <v>210</v>
      </c>
      <c r="C172" s="95" t="s">
        <v>86</v>
      </c>
      <c r="D172" s="58"/>
      <c r="E172" s="1">
        <v>115</v>
      </c>
      <c r="F172" s="53"/>
    </row>
    <row r="173" spans="1:7" s="42" customFormat="1" ht="15.6" x14ac:dyDescent="0.3">
      <c r="A173" s="65"/>
      <c r="C173" s="77" t="s">
        <v>99</v>
      </c>
      <c r="D173" s="44">
        <f>SUM(D169:D172)</f>
        <v>220</v>
      </c>
      <c r="E173" s="44">
        <f>SUM(E169:E172)</f>
        <v>277.47000000000003</v>
      </c>
      <c r="F173" s="44">
        <f>SUM(D173-E173)</f>
        <v>-57.470000000000027</v>
      </c>
      <c r="G173" s="150" t="s">
        <v>215</v>
      </c>
    </row>
    <row r="174" spans="1:7" x14ac:dyDescent="0.25">
      <c r="C174" s="5"/>
    </row>
    <row r="175" spans="1:7" s="10" customFormat="1" x14ac:dyDescent="0.25">
      <c r="A175" s="20" t="s">
        <v>5</v>
      </c>
      <c r="B175" s="21"/>
      <c r="D175" s="22"/>
      <c r="E175" s="22"/>
    </row>
    <row r="176" spans="1:7" s="12" customFormat="1" x14ac:dyDescent="0.25">
      <c r="A176" s="23" t="s">
        <v>10</v>
      </c>
      <c r="B176" s="24"/>
      <c r="D176" s="25"/>
      <c r="E176" s="25"/>
    </row>
    <row r="177" spans="1:8" s="60" customFormat="1" x14ac:dyDescent="0.25">
      <c r="A177" s="60" t="s">
        <v>118</v>
      </c>
      <c r="B177" s="60" t="s">
        <v>19</v>
      </c>
      <c r="C177" s="57" t="s">
        <v>201</v>
      </c>
      <c r="D177" s="59">
        <v>27303.279999999999</v>
      </c>
      <c r="E177" s="59"/>
      <c r="F177" s="90"/>
    </row>
    <row r="178" spans="1:8" s="60" customFormat="1" x14ac:dyDescent="0.25">
      <c r="A178" s="60" t="s">
        <v>120</v>
      </c>
      <c r="C178" s="57" t="s">
        <v>187</v>
      </c>
      <c r="D178" s="59">
        <v>600</v>
      </c>
      <c r="E178" s="59"/>
      <c r="F178" s="90"/>
    </row>
    <row r="179" spans="1:8" s="3" customFormat="1" ht="15.9" customHeight="1" x14ac:dyDescent="0.3">
      <c r="A179" s="15">
        <v>43705</v>
      </c>
      <c r="B179" s="7">
        <v>149</v>
      </c>
      <c r="C179" s="3" t="s">
        <v>34</v>
      </c>
      <c r="D179" s="4"/>
      <c r="E179" s="16">
        <v>1200</v>
      </c>
      <c r="F179" s="91"/>
      <c r="G179" s="36"/>
      <c r="H179" s="36"/>
    </row>
    <row r="180" spans="1:8" s="98" customFormat="1" x14ac:dyDescent="0.25">
      <c r="A180" s="102">
        <v>43706</v>
      </c>
      <c r="B180" s="98" t="s">
        <v>19</v>
      </c>
      <c r="C180" s="99" t="s">
        <v>204</v>
      </c>
      <c r="D180" s="101"/>
      <c r="E180" s="124">
        <v>500</v>
      </c>
      <c r="F180" s="137"/>
    </row>
    <row r="181" spans="1:8" s="3" customFormat="1" ht="15.6" x14ac:dyDescent="0.3">
      <c r="A181" s="15">
        <v>43708</v>
      </c>
      <c r="B181" s="7">
        <v>151</v>
      </c>
      <c r="C181" s="3" t="s">
        <v>22</v>
      </c>
      <c r="D181" s="4"/>
      <c r="E181" s="1">
        <v>2198</v>
      </c>
      <c r="F181" s="91"/>
      <c r="G181" s="36"/>
      <c r="H181" s="36"/>
    </row>
    <row r="182" spans="1:8" s="3" customFormat="1" ht="15.6" x14ac:dyDescent="0.3">
      <c r="A182" s="15">
        <v>43727</v>
      </c>
      <c r="B182" s="7">
        <v>157</v>
      </c>
      <c r="C182" s="3" t="s">
        <v>35</v>
      </c>
      <c r="D182" s="4"/>
      <c r="E182" s="1">
        <v>134.94</v>
      </c>
      <c r="F182" s="91"/>
      <c r="G182" s="36"/>
      <c r="H182" s="36"/>
    </row>
    <row r="183" spans="1:8" s="3" customFormat="1" ht="15" customHeight="1" x14ac:dyDescent="0.3">
      <c r="A183" s="15">
        <v>43727</v>
      </c>
      <c r="B183" s="7">
        <v>156</v>
      </c>
      <c r="C183" s="3" t="s">
        <v>36</v>
      </c>
      <c r="D183" s="4"/>
      <c r="E183" s="1">
        <v>1296.7</v>
      </c>
      <c r="F183" s="91"/>
      <c r="G183" s="36"/>
    </row>
    <row r="184" spans="1:8" s="3" customFormat="1" x14ac:dyDescent="0.25">
      <c r="A184" s="13">
        <v>43727</v>
      </c>
      <c r="B184" s="7">
        <v>148</v>
      </c>
      <c r="C184" s="3" t="s">
        <v>37</v>
      </c>
      <c r="D184" s="4"/>
      <c r="E184" s="1">
        <v>1695</v>
      </c>
      <c r="F184" s="71"/>
    </row>
    <row r="185" spans="1:8" s="7" customFormat="1" x14ac:dyDescent="0.25">
      <c r="A185" s="15">
        <v>43734</v>
      </c>
      <c r="B185" s="7">
        <v>144</v>
      </c>
      <c r="C185" s="3" t="s">
        <v>18</v>
      </c>
      <c r="D185" s="4"/>
      <c r="E185" s="1">
        <v>300</v>
      </c>
      <c r="F185" s="53"/>
    </row>
    <row r="186" spans="1:8" s="7" customFormat="1" x14ac:dyDescent="0.25">
      <c r="A186" s="15">
        <v>43739</v>
      </c>
      <c r="B186" s="7">
        <v>164</v>
      </c>
      <c r="C186" s="3" t="s">
        <v>40</v>
      </c>
      <c r="D186" s="4"/>
      <c r="E186" s="16">
        <v>22.6</v>
      </c>
      <c r="F186" s="53"/>
    </row>
    <row r="187" spans="1:8" s="7" customFormat="1" x14ac:dyDescent="0.25">
      <c r="A187" s="15">
        <v>43749</v>
      </c>
      <c r="B187" s="7">
        <v>155</v>
      </c>
      <c r="C187" s="3" t="s">
        <v>47</v>
      </c>
      <c r="D187" s="4"/>
      <c r="E187" s="1">
        <v>103.9</v>
      </c>
      <c r="F187" s="53"/>
    </row>
    <row r="188" spans="1:8" s="7" customFormat="1" x14ac:dyDescent="0.25">
      <c r="A188" s="13">
        <v>43749</v>
      </c>
      <c r="B188" s="7">
        <v>154</v>
      </c>
      <c r="C188" s="3" t="s">
        <v>48</v>
      </c>
      <c r="D188" s="4"/>
      <c r="E188" s="1">
        <v>171.61</v>
      </c>
      <c r="F188" s="53"/>
    </row>
    <row r="189" spans="1:8" s="7" customFormat="1" x14ac:dyDescent="0.25">
      <c r="A189" s="13">
        <v>43753</v>
      </c>
      <c r="B189" s="7">
        <v>150</v>
      </c>
      <c r="C189" s="3" t="s">
        <v>49</v>
      </c>
      <c r="D189" s="4"/>
      <c r="E189" s="1">
        <v>173</v>
      </c>
      <c r="F189" s="53"/>
    </row>
    <row r="190" spans="1:8" s="7" customFormat="1" x14ac:dyDescent="0.25">
      <c r="A190" s="13">
        <v>43753</v>
      </c>
      <c r="B190" s="7">
        <v>143</v>
      </c>
      <c r="C190" s="3" t="s">
        <v>23</v>
      </c>
      <c r="D190" s="4"/>
      <c r="E190" s="1">
        <v>2523.5500000000002</v>
      </c>
      <c r="F190" s="53"/>
    </row>
    <row r="191" spans="1:8" s="7" customFormat="1" x14ac:dyDescent="0.25">
      <c r="A191" s="13">
        <v>43753</v>
      </c>
      <c r="B191" s="7">
        <v>142</v>
      </c>
      <c r="C191" s="3" t="s">
        <v>23</v>
      </c>
      <c r="D191" s="4"/>
      <c r="E191" s="1">
        <v>5606.33</v>
      </c>
      <c r="F191" s="53"/>
    </row>
    <row r="192" spans="1:8" s="7" customFormat="1" x14ac:dyDescent="0.25">
      <c r="A192" s="15">
        <v>43754</v>
      </c>
      <c r="B192" s="7">
        <v>147</v>
      </c>
      <c r="C192" s="3" t="s">
        <v>50</v>
      </c>
      <c r="D192" s="4"/>
      <c r="E192" s="1">
        <v>687.5</v>
      </c>
      <c r="F192" s="53"/>
    </row>
    <row r="193" spans="1:7" s="7" customFormat="1" x14ac:dyDescent="0.25">
      <c r="A193" s="13">
        <v>43784</v>
      </c>
      <c r="B193" s="7">
        <v>146</v>
      </c>
      <c r="C193" s="3" t="s">
        <v>53</v>
      </c>
      <c r="D193" s="4"/>
      <c r="E193" s="1">
        <v>920</v>
      </c>
      <c r="F193" s="53"/>
    </row>
    <row r="194" spans="1:7" s="7" customFormat="1" x14ac:dyDescent="0.25">
      <c r="A194" s="13">
        <v>43796</v>
      </c>
      <c r="B194" s="2" t="s">
        <v>19</v>
      </c>
      <c r="C194" s="3" t="s">
        <v>97</v>
      </c>
      <c r="D194" s="4">
        <v>50</v>
      </c>
      <c r="E194" s="1"/>
      <c r="F194" s="53"/>
    </row>
    <row r="195" spans="1:7" s="7" customFormat="1" x14ac:dyDescent="0.25">
      <c r="A195" s="13">
        <v>43796</v>
      </c>
      <c r="B195" s="2" t="s">
        <v>19</v>
      </c>
      <c r="C195" s="3" t="s">
        <v>98</v>
      </c>
      <c r="D195" s="4">
        <v>50</v>
      </c>
      <c r="E195" s="1"/>
      <c r="F195" s="53"/>
    </row>
    <row r="196" spans="1:7" x14ac:dyDescent="0.25">
      <c r="A196" s="15">
        <v>43796</v>
      </c>
      <c r="B196" s="2" t="s">
        <v>19</v>
      </c>
      <c r="C196" s="27" t="s">
        <v>58</v>
      </c>
      <c r="D196" s="1">
        <v>550</v>
      </c>
      <c r="E196" s="6"/>
      <c r="F196" s="53"/>
    </row>
    <row r="197" spans="1:7" s="7" customFormat="1" x14ac:dyDescent="0.25">
      <c r="A197" s="15">
        <v>43799</v>
      </c>
      <c r="B197" s="7">
        <v>169</v>
      </c>
      <c r="C197" s="3" t="s">
        <v>61</v>
      </c>
      <c r="D197" s="4"/>
      <c r="E197" s="16">
        <v>40</v>
      </c>
      <c r="F197" s="53"/>
    </row>
    <row r="198" spans="1:7" s="7" customFormat="1" x14ac:dyDescent="0.25">
      <c r="A198" s="15">
        <v>43493</v>
      </c>
      <c r="B198" s="7">
        <v>145</v>
      </c>
      <c r="C198" s="57" t="s">
        <v>21</v>
      </c>
      <c r="D198" s="59"/>
      <c r="E198" s="83">
        <v>390</v>
      </c>
      <c r="F198" s="53"/>
    </row>
    <row r="199" spans="1:7" s="7" customFormat="1" x14ac:dyDescent="0.25">
      <c r="A199" s="15">
        <v>43497</v>
      </c>
      <c r="B199" s="7">
        <v>161</v>
      </c>
      <c r="C199" s="57" t="s">
        <v>84</v>
      </c>
      <c r="D199" s="59"/>
      <c r="E199" s="83">
        <v>36.75</v>
      </c>
      <c r="F199" s="53"/>
    </row>
    <row r="200" spans="1:7" s="7" customFormat="1" x14ac:dyDescent="0.25">
      <c r="A200" s="15"/>
      <c r="B200" s="60">
        <v>203</v>
      </c>
      <c r="C200" s="57" t="s">
        <v>91</v>
      </c>
      <c r="D200" s="59"/>
      <c r="E200" s="83">
        <v>67.5</v>
      </c>
      <c r="F200" s="53"/>
    </row>
    <row r="201" spans="1:7" s="7" customFormat="1" ht="15.6" x14ac:dyDescent="0.3">
      <c r="A201" s="15"/>
      <c r="C201" s="28" t="s">
        <v>82</v>
      </c>
      <c r="D201" s="4"/>
      <c r="E201" s="35">
        <v>9087</v>
      </c>
      <c r="F201" s="53"/>
    </row>
    <row r="202" spans="1:7" s="79" customFormat="1" ht="15.6" x14ac:dyDescent="0.3">
      <c r="A202" s="84"/>
      <c r="C202" s="77" t="s">
        <v>99</v>
      </c>
      <c r="D202" s="44">
        <f>SUM(D177:D201)</f>
        <v>28553.279999999999</v>
      </c>
      <c r="E202" s="43">
        <f>SUM(E177:E201)</f>
        <v>27154.379999999997</v>
      </c>
      <c r="F202" s="44">
        <f>SUM(D202-E202)</f>
        <v>1398.9000000000015</v>
      </c>
      <c r="G202" s="150" t="s">
        <v>209</v>
      </c>
    </row>
    <row r="203" spans="1:7" s="3" customFormat="1" x14ac:dyDescent="0.25">
      <c r="A203" s="15"/>
      <c r="B203" s="7"/>
      <c r="D203" s="4"/>
      <c r="E203" s="1"/>
    </row>
    <row r="204" spans="1:7" s="72" customFormat="1" x14ac:dyDescent="0.25">
      <c r="A204" s="75" t="s">
        <v>205</v>
      </c>
      <c r="B204" s="55"/>
      <c r="D204" s="73"/>
      <c r="E204" s="73"/>
    </row>
    <row r="205" spans="1:7" s="3" customFormat="1" x14ac:dyDescent="0.25">
      <c r="A205" s="148" t="s">
        <v>142</v>
      </c>
      <c r="B205" s="60" t="s">
        <v>19</v>
      </c>
      <c r="C205" s="57" t="s">
        <v>206</v>
      </c>
      <c r="D205" s="4">
        <v>290</v>
      </c>
      <c r="E205" s="4"/>
      <c r="F205" s="71"/>
    </row>
    <row r="206" spans="1:7" ht="15.6" x14ac:dyDescent="0.3">
      <c r="A206" s="15">
        <v>43511</v>
      </c>
      <c r="B206" s="45" t="s">
        <v>19</v>
      </c>
      <c r="C206" s="117" t="s">
        <v>58</v>
      </c>
      <c r="D206" s="58">
        <v>345</v>
      </c>
      <c r="E206" s="37"/>
      <c r="F206" s="53"/>
    </row>
    <row r="207" spans="1:7" s="66" customFormat="1" ht="15.6" x14ac:dyDescent="0.3">
      <c r="A207" s="149"/>
      <c r="B207" s="42"/>
      <c r="C207" s="77" t="s">
        <v>99</v>
      </c>
      <c r="D207" s="44">
        <f>SUM(D205:D206)</f>
        <v>635</v>
      </c>
      <c r="E207" s="44">
        <f>SUM(E205:E206)</f>
        <v>0</v>
      </c>
      <c r="F207" s="44">
        <f>SUM(D207-E207)</f>
        <v>635</v>
      </c>
      <c r="G207" s="152" t="s">
        <v>209</v>
      </c>
    </row>
    <row r="208" spans="1:7" s="3" customFormat="1" x14ac:dyDescent="0.25">
      <c r="A208" s="15"/>
      <c r="B208" s="7"/>
      <c r="D208" s="4"/>
      <c r="E208" s="1"/>
    </row>
    <row r="209" spans="1:7" s="12" customFormat="1" x14ac:dyDescent="0.25">
      <c r="A209" s="23" t="s">
        <v>11</v>
      </c>
      <c r="B209" s="24"/>
      <c r="D209" s="25"/>
      <c r="E209" s="25"/>
    </row>
    <row r="210" spans="1:7" s="87" customFormat="1" x14ac:dyDescent="0.25">
      <c r="A210" s="98" t="s">
        <v>142</v>
      </c>
      <c r="B210" s="98" t="s">
        <v>19</v>
      </c>
      <c r="C210" s="99" t="s">
        <v>188</v>
      </c>
      <c r="D210" s="101">
        <v>320</v>
      </c>
      <c r="E210" s="100"/>
      <c r="F210" s="69"/>
    </row>
    <row r="211" spans="1:7" s="87" customFormat="1" x14ac:dyDescent="0.25">
      <c r="A211" s="147">
        <v>43511</v>
      </c>
      <c r="B211" s="98" t="s">
        <v>19</v>
      </c>
      <c r="C211" s="99" t="s">
        <v>58</v>
      </c>
      <c r="D211" s="101">
        <v>375</v>
      </c>
      <c r="E211" s="100"/>
      <c r="F211" s="69"/>
    </row>
    <row r="212" spans="1:7" s="7" customFormat="1" x14ac:dyDescent="0.25">
      <c r="A212" s="13">
        <v>43784</v>
      </c>
      <c r="B212" s="7">
        <v>174</v>
      </c>
      <c r="C212" s="3" t="s">
        <v>52</v>
      </c>
      <c r="D212" s="4"/>
      <c r="E212" s="16">
        <v>874</v>
      </c>
      <c r="F212" s="53"/>
    </row>
    <row r="213" spans="1:7" s="7" customFormat="1" x14ac:dyDescent="0.25">
      <c r="A213" s="13">
        <v>43788</v>
      </c>
      <c r="B213" s="7">
        <v>175</v>
      </c>
      <c r="C213" s="3" t="s">
        <v>54</v>
      </c>
      <c r="D213" s="4"/>
      <c r="E213" s="1">
        <v>491.97</v>
      </c>
      <c r="F213" s="53"/>
    </row>
    <row r="214" spans="1:7" s="7" customFormat="1" x14ac:dyDescent="0.25">
      <c r="A214" s="13">
        <v>43497</v>
      </c>
      <c r="B214" s="60" t="s">
        <v>19</v>
      </c>
      <c r="C214" s="57" t="s">
        <v>90</v>
      </c>
      <c r="D214" s="59">
        <v>320.60000000000002</v>
      </c>
      <c r="E214" s="1"/>
      <c r="F214" s="53"/>
    </row>
    <row r="215" spans="1:7" s="7" customFormat="1" x14ac:dyDescent="0.25">
      <c r="A215" s="13">
        <v>43497</v>
      </c>
      <c r="B215" s="60" t="s">
        <v>19</v>
      </c>
      <c r="C215" s="57" t="s">
        <v>87</v>
      </c>
      <c r="D215" s="59">
        <v>460.3</v>
      </c>
      <c r="E215" s="1"/>
      <c r="F215" s="53"/>
    </row>
    <row r="216" spans="1:7" s="7" customFormat="1" x14ac:dyDescent="0.25">
      <c r="A216" s="13"/>
      <c r="B216" s="7">
        <v>218</v>
      </c>
      <c r="C216" s="57" t="s">
        <v>23</v>
      </c>
      <c r="D216" s="4"/>
      <c r="E216" s="1">
        <v>1097.49</v>
      </c>
      <c r="F216" s="53"/>
    </row>
    <row r="217" spans="1:7" s="7" customFormat="1" x14ac:dyDescent="0.25">
      <c r="A217" s="13"/>
      <c r="B217" s="7">
        <v>230</v>
      </c>
      <c r="C217" s="57" t="s">
        <v>79</v>
      </c>
      <c r="D217" s="4"/>
      <c r="E217" s="58">
        <v>351</v>
      </c>
      <c r="F217" s="53"/>
    </row>
    <row r="218" spans="1:7" s="7" customFormat="1" ht="15.6" x14ac:dyDescent="0.3">
      <c r="A218" s="13"/>
      <c r="C218" s="28" t="s">
        <v>88</v>
      </c>
      <c r="D218" s="29">
        <v>236.5</v>
      </c>
      <c r="E218" s="30"/>
      <c r="F218" s="53"/>
    </row>
    <row r="219" spans="1:7" s="7" customFormat="1" ht="15.6" x14ac:dyDescent="0.3">
      <c r="A219" s="13"/>
      <c r="C219" s="28" t="s">
        <v>89</v>
      </c>
      <c r="D219" s="29">
        <v>249.2</v>
      </c>
      <c r="E219" s="30"/>
      <c r="F219" s="53"/>
    </row>
    <row r="220" spans="1:7" s="42" customFormat="1" ht="15.6" x14ac:dyDescent="0.3">
      <c r="A220" s="65"/>
      <c r="C220" s="77" t="s">
        <v>99</v>
      </c>
      <c r="D220" s="44">
        <f>SUM(D210:D219)</f>
        <v>1961.6000000000001</v>
      </c>
      <c r="E220" s="44">
        <f>SUM(E210:E219)</f>
        <v>2814.46</v>
      </c>
      <c r="F220" s="44">
        <f>SUM(D220-E220)</f>
        <v>-852.8599999999999</v>
      </c>
      <c r="G220" s="150" t="s">
        <v>213</v>
      </c>
    </row>
    <row r="221" spans="1:7" s="7" customFormat="1" x14ac:dyDescent="0.25">
      <c r="A221" s="3"/>
      <c r="C221" s="3"/>
      <c r="D221" s="4"/>
      <c r="E221" s="4"/>
    </row>
    <row r="222" spans="1:7" s="12" customFormat="1" x14ac:dyDescent="0.25">
      <c r="A222" s="23" t="s">
        <v>56</v>
      </c>
      <c r="B222" s="24"/>
      <c r="D222" s="25"/>
      <c r="E222" s="25"/>
    </row>
    <row r="223" spans="1:7" s="7" customFormat="1" x14ac:dyDescent="0.25">
      <c r="A223" s="13">
        <v>43792</v>
      </c>
      <c r="B223" s="7">
        <v>173</v>
      </c>
      <c r="C223" s="57" t="s">
        <v>55</v>
      </c>
      <c r="D223" s="4"/>
      <c r="E223" s="1">
        <v>1300</v>
      </c>
      <c r="F223" s="109"/>
    </row>
    <row r="224" spans="1:7" s="7" customFormat="1" x14ac:dyDescent="0.25">
      <c r="A224" s="13">
        <v>43497</v>
      </c>
      <c r="B224" s="60" t="s">
        <v>19</v>
      </c>
      <c r="C224" s="57" t="s">
        <v>122</v>
      </c>
      <c r="D224" s="4">
        <v>500</v>
      </c>
      <c r="E224" s="1"/>
      <c r="F224" s="109"/>
    </row>
    <row r="225" spans="1:7" s="7" customFormat="1" x14ac:dyDescent="0.25">
      <c r="A225" s="13"/>
      <c r="B225" s="7">
        <v>217</v>
      </c>
      <c r="C225" s="57" t="s">
        <v>55</v>
      </c>
      <c r="D225" s="4"/>
      <c r="E225" s="1">
        <v>500</v>
      </c>
      <c r="F225" s="109"/>
    </row>
    <row r="226" spans="1:7" s="42" customFormat="1" ht="15.6" x14ac:dyDescent="0.3">
      <c r="A226" s="65"/>
      <c r="C226" s="77" t="s">
        <v>99</v>
      </c>
      <c r="D226" s="44">
        <f>SUM(D223:D225)</f>
        <v>500</v>
      </c>
      <c r="E226" s="44">
        <f>SUM(E223:E225)</f>
        <v>1800</v>
      </c>
      <c r="F226" s="44">
        <f>SUM(D226-E226)</f>
        <v>-1300</v>
      </c>
      <c r="G226" s="150" t="s">
        <v>212</v>
      </c>
    </row>
    <row r="227" spans="1:7" s="7" customFormat="1" x14ac:dyDescent="0.25">
      <c r="A227" s="13"/>
      <c r="C227" s="3"/>
      <c r="D227" s="4"/>
      <c r="E227" s="1"/>
    </row>
    <row r="228" spans="1:7" s="12" customFormat="1" x14ac:dyDescent="0.25">
      <c r="A228" s="70" t="s">
        <v>14</v>
      </c>
      <c r="B228" s="24"/>
      <c r="D228" s="25"/>
      <c r="E228" s="25"/>
    </row>
    <row r="229" spans="1:7" s="7" customFormat="1" ht="15" customHeight="1" x14ac:dyDescent="0.3">
      <c r="A229" s="60" t="s">
        <v>190</v>
      </c>
      <c r="B229" s="60" t="s">
        <v>19</v>
      </c>
      <c r="C229" s="57" t="s">
        <v>191</v>
      </c>
      <c r="D229" s="4">
        <v>3200</v>
      </c>
      <c r="E229" s="30"/>
      <c r="F229" s="151"/>
    </row>
    <row r="230" spans="1:7" s="7" customFormat="1" ht="15" customHeight="1" x14ac:dyDescent="0.3">
      <c r="A230" s="60" t="s">
        <v>192</v>
      </c>
      <c r="B230" s="60" t="s">
        <v>19</v>
      </c>
      <c r="C230" s="57" t="s">
        <v>189</v>
      </c>
      <c r="D230" s="62">
        <v>200</v>
      </c>
      <c r="E230" s="58"/>
      <c r="F230" s="151"/>
    </row>
    <row r="231" spans="1:7" s="7" customFormat="1" ht="15" customHeight="1" x14ac:dyDescent="0.25">
      <c r="A231" s="97">
        <v>43511</v>
      </c>
      <c r="B231" s="60" t="s">
        <v>19</v>
      </c>
      <c r="C231" s="57" t="s">
        <v>58</v>
      </c>
      <c r="D231" s="59">
        <v>690</v>
      </c>
      <c r="E231" s="58"/>
      <c r="F231" s="151"/>
    </row>
    <row r="232" spans="1:7" s="7" customFormat="1" ht="15" customHeight="1" x14ac:dyDescent="0.25">
      <c r="A232" s="14">
        <v>43511</v>
      </c>
      <c r="B232" s="60" t="s">
        <v>19</v>
      </c>
      <c r="C232" s="57" t="s">
        <v>147</v>
      </c>
      <c r="D232" s="59">
        <v>600</v>
      </c>
      <c r="E232" s="58"/>
      <c r="F232" s="151"/>
    </row>
    <row r="233" spans="1:7" s="7" customFormat="1" ht="15" customHeight="1" x14ac:dyDescent="0.25">
      <c r="A233" s="14">
        <v>43511</v>
      </c>
      <c r="B233" s="60" t="s">
        <v>19</v>
      </c>
      <c r="C233" s="57" t="s">
        <v>148</v>
      </c>
      <c r="D233" s="59">
        <v>800</v>
      </c>
      <c r="E233" s="58"/>
      <c r="F233" s="151"/>
    </row>
    <row r="234" spans="1:7" s="7" customFormat="1" ht="15" customHeight="1" x14ac:dyDescent="0.25">
      <c r="A234" s="14">
        <v>43511</v>
      </c>
      <c r="B234" s="60" t="s">
        <v>19</v>
      </c>
      <c r="C234" s="57" t="s">
        <v>149</v>
      </c>
      <c r="D234" s="59">
        <v>2500</v>
      </c>
      <c r="E234" s="58"/>
      <c r="F234" s="151"/>
    </row>
    <row r="235" spans="1:7" s="7" customFormat="1" ht="15" customHeight="1" x14ac:dyDescent="0.25">
      <c r="A235" s="14">
        <v>43511</v>
      </c>
      <c r="B235" s="60" t="s">
        <v>19</v>
      </c>
      <c r="C235" s="57" t="s">
        <v>150</v>
      </c>
      <c r="D235" s="59">
        <v>1600</v>
      </c>
      <c r="E235" s="58"/>
      <c r="F235" s="151"/>
    </row>
    <row r="236" spans="1:7" s="7" customFormat="1" ht="15" customHeight="1" x14ac:dyDescent="0.25">
      <c r="A236" s="14">
        <v>43511</v>
      </c>
      <c r="B236" s="60" t="s">
        <v>19</v>
      </c>
      <c r="C236" s="57" t="s">
        <v>151</v>
      </c>
      <c r="D236" s="59">
        <v>800</v>
      </c>
      <c r="E236" s="58"/>
      <c r="F236" s="151"/>
    </row>
    <row r="237" spans="1:7" s="7" customFormat="1" ht="15" customHeight="1" x14ac:dyDescent="0.25">
      <c r="A237" s="14"/>
      <c r="B237" s="60"/>
      <c r="C237" s="57" t="s">
        <v>152</v>
      </c>
      <c r="D237" s="59">
        <v>2140</v>
      </c>
      <c r="E237" s="58"/>
      <c r="F237" s="151"/>
    </row>
    <row r="238" spans="1:7" s="7" customFormat="1" ht="15" customHeight="1" x14ac:dyDescent="0.25">
      <c r="A238" s="14"/>
      <c r="B238" s="60"/>
      <c r="C238" s="57" t="s">
        <v>153</v>
      </c>
      <c r="D238" s="59">
        <v>2880</v>
      </c>
      <c r="E238" s="58"/>
      <c r="F238" s="151"/>
    </row>
    <row r="239" spans="1:7" s="7" customFormat="1" ht="15" customHeight="1" x14ac:dyDescent="0.25">
      <c r="A239" s="14"/>
      <c r="B239" s="60"/>
      <c r="C239" s="57" t="s">
        <v>154</v>
      </c>
      <c r="D239" s="59">
        <v>1200</v>
      </c>
      <c r="E239" s="58"/>
      <c r="F239" s="151"/>
    </row>
    <row r="240" spans="1:7" s="7" customFormat="1" ht="15" customHeight="1" x14ac:dyDescent="0.25">
      <c r="A240" s="14"/>
      <c r="B240" s="60"/>
      <c r="C240" s="57" t="s">
        <v>165</v>
      </c>
      <c r="D240" s="59">
        <v>2400</v>
      </c>
      <c r="E240" s="58"/>
      <c r="F240" s="151"/>
    </row>
    <row r="241" spans="3:7" s="7" customFormat="1" ht="15" customHeight="1" x14ac:dyDescent="0.25">
      <c r="C241" s="57" t="s">
        <v>166</v>
      </c>
      <c r="D241" s="59">
        <v>2000</v>
      </c>
      <c r="E241" s="58"/>
      <c r="F241" s="151"/>
    </row>
    <row r="242" spans="3:7" s="7" customFormat="1" ht="15" customHeight="1" x14ac:dyDescent="0.25">
      <c r="C242" s="57" t="s">
        <v>157</v>
      </c>
      <c r="D242" s="59">
        <v>2080</v>
      </c>
      <c r="E242" s="58"/>
      <c r="F242" s="151"/>
    </row>
    <row r="243" spans="3:7" s="7" customFormat="1" ht="15" customHeight="1" x14ac:dyDescent="0.25">
      <c r="C243" s="57" t="s">
        <v>156</v>
      </c>
      <c r="D243" s="59">
        <v>1740</v>
      </c>
      <c r="E243" s="58"/>
      <c r="F243" s="151"/>
    </row>
    <row r="244" spans="3:7" s="7" customFormat="1" ht="15" customHeight="1" x14ac:dyDescent="0.25">
      <c r="C244" s="57" t="s">
        <v>155</v>
      </c>
      <c r="D244" s="59">
        <v>3510</v>
      </c>
      <c r="E244" s="58"/>
      <c r="F244" s="151"/>
    </row>
    <row r="245" spans="3:7" s="7" customFormat="1" ht="15" customHeight="1" x14ac:dyDescent="0.25">
      <c r="C245" s="57" t="s">
        <v>158</v>
      </c>
      <c r="D245" s="59">
        <v>1870</v>
      </c>
      <c r="E245" s="58"/>
      <c r="F245" s="151"/>
    </row>
    <row r="246" spans="3:7" s="7" customFormat="1" ht="15" customHeight="1" x14ac:dyDescent="0.25">
      <c r="C246" s="57" t="s">
        <v>159</v>
      </c>
      <c r="D246" s="89"/>
      <c r="E246" s="58"/>
      <c r="F246" s="151"/>
    </row>
    <row r="247" spans="3:7" s="7" customFormat="1" ht="15" customHeight="1" x14ac:dyDescent="0.25">
      <c r="C247" s="57" t="s">
        <v>160</v>
      </c>
      <c r="D247" s="89"/>
      <c r="E247" s="58"/>
      <c r="F247" s="151"/>
    </row>
    <row r="248" spans="3:7" s="7" customFormat="1" ht="15" customHeight="1" x14ac:dyDescent="0.25">
      <c r="C248" s="57" t="s">
        <v>161</v>
      </c>
      <c r="D248" s="89"/>
      <c r="E248" s="58"/>
      <c r="F248" s="151"/>
    </row>
    <row r="249" spans="3:7" s="7" customFormat="1" ht="15" customHeight="1" x14ac:dyDescent="0.25">
      <c r="C249" s="57" t="s">
        <v>162</v>
      </c>
      <c r="D249" s="89"/>
      <c r="E249" s="58"/>
      <c r="F249" s="151"/>
    </row>
    <row r="250" spans="3:7" s="7" customFormat="1" ht="15" customHeight="1" x14ac:dyDescent="0.25">
      <c r="C250" s="57" t="s">
        <v>163</v>
      </c>
      <c r="D250" s="89"/>
      <c r="E250" s="58"/>
      <c r="F250" s="151"/>
    </row>
    <row r="251" spans="3:7" s="7" customFormat="1" ht="15" customHeight="1" x14ac:dyDescent="0.25">
      <c r="C251" s="57" t="s">
        <v>164</v>
      </c>
      <c r="D251" s="89"/>
      <c r="E251" s="58"/>
      <c r="F251" s="151"/>
    </row>
    <row r="252" spans="3:7" s="7" customFormat="1" ht="15" customHeight="1" x14ac:dyDescent="0.3">
      <c r="C252" s="61" t="s">
        <v>167</v>
      </c>
      <c r="D252" s="62"/>
      <c r="E252" s="63">
        <v>11000</v>
      </c>
      <c r="F252" s="151"/>
    </row>
    <row r="253" spans="3:7" s="7" customFormat="1" ht="15" customHeight="1" x14ac:dyDescent="0.3">
      <c r="C253" s="61" t="s">
        <v>168</v>
      </c>
      <c r="D253" s="59"/>
      <c r="E253" s="63">
        <v>18500</v>
      </c>
      <c r="F253" s="151"/>
    </row>
    <row r="254" spans="3:7" s="7" customFormat="1" ht="15" customHeight="1" x14ac:dyDescent="0.3">
      <c r="C254" s="61" t="s">
        <v>225</v>
      </c>
      <c r="D254" s="59"/>
      <c r="E254" s="63">
        <v>5700</v>
      </c>
      <c r="F254" s="151"/>
    </row>
    <row r="255" spans="3:7" s="79" customFormat="1" ht="15.6" x14ac:dyDescent="0.3">
      <c r="C255" s="77" t="s">
        <v>99</v>
      </c>
      <c r="D255" s="44">
        <f>SUM(D229:D253)</f>
        <v>30210</v>
      </c>
      <c r="E255" s="44">
        <f>SUM(E229:E254)</f>
        <v>35200</v>
      </c>
      <c r="F255" s="44">
        <f>SUM(D255-E255)</f>
        <v>-4990</v>
      </c>
      <c r="G255" s="150" t="s">
        <v>211</v>
      </c>
    </row>
    <row r="256" spans="3:7" s="7" customFormat="1" ht="15.6" x14ac:dyDescent="0.3">
      <c r="C256" s="28"/>
      <c r="D256" s="4"/>
      <c r="E256" s="30"/>
    </row>
    <row r="257" spans="1:7" s="10" customFormat="1" x14ac:dyDescent="0.25">
      <c r="A257" s="20" t="s">
        <v>7</v>
      </c>
      <c r="B257" s="21"/>
      <c r="D257" s="22"/>
      <c r="E257" s="22"/>
    </row>
    <row r="258" spans="1:7" s="7" customFormat="1" ht="15.6" x14ac:dyDescent="0.3">
      <c r="A258" s="3"/>
      <c r="C258" s="28" t="s">
        <v>80</v>
      </c>
      <c r="D258" s="4"/>
      <c r="E258" s="30">
        <v>150</v>
      </c>
      <c r="F258" s="53"/>
    </row>
    <row r="259" spans="1:7" s="7" customFormat="1" ht="15.6" x14ac:dyDescent="0.3">
      <c r="A259" s="3"/>
      <c r="C259" s="28" t="s">
        <v>81</v>
      </c>
      <c r="D259" s="4"/>
      <c r="E259" s="30">
        <v>50</v>
      </c>
      <c r="F259" s="53"/>
    </row>
    <row r="260" spans="1:7" s="79" customFormat="1" ht="15.6" x14ac:dyDescent="0.3">
      <c r="A260" s="77"/>
      <c r="C260" s="77" t="s">
        <v>99</v>
      </c>
      <c r="D260" s="44">
        <f>SUM(D258:D259)</f>
        <v>0</v>
      </c>
      <c r="E260" s="44">
        <f>SUM(E258:E259)</f>
        <v>200</v>
      </c>
      <c r="F260" s="44">
        <f>SUM(D260-E260)</f>
        <v>-200</v>
      </c>
      <c r="G260" s="150" t="s">
        <v>210</v>
      </c>
    </row>
    <row r="261" spans="1:7" s="7" customFormat="1" ht="15.6" x14ac:dyDescent="0.3">
      <c r="A261" s="3"/>
      <c r="C261" s="28"/>
      <c r="D261" s="4"/>
      <c r="E261" s="30"/>
    </row>
    <row r="262" spans="1:7" s="10" customFormat="1" x14ac:dyDescent="0.25">
      <c r="A262" s="20" t="s">
        <v>8</v>
      </c>
      <c r="B262" s="21"/>
      <c r="D262" s="22"/>
      <c r="E262" s="22"/>
    </row>
    <row r="263" spans="1:7" s="7" customFormat="1" ht="15.6" x14ac:dyDescent="0.3">
      <c r="A263" s="3"/>
      <c r="B263" s="7">
        <v>221</v>
      </c>
      <c r="C263" s="57" t="s">
        <v>138</v>
      </c>
      <c r="D263" s="29"/>
      <c r="E263" s="58">
        <v>47.67</v>
      </c>
      <c r="F263" s="106"/>
    </row>
    <row r="264" spans="1:7" s="7" customFormat="1" ht="15.6" x14ac:dyDescent="0.3">
      <c r="A264" s="3"/>
      <c r="B264" s="7">
        <v>228</v>
      </c>
      <c r="C264" s="57" t="s">
        <v>138</v>
      </c>
      <c r="D264" s="29"/>
      <c r="E264" s="58">
        <v>6.67</v>
      </c>
      <c r="F264" s="106"/>
    </row>
    <row r="265" spans="1:7" s="42" customFormat="1" ht="15.6" x14ac:dyDescent="0.3">
      <c r="A265" s="66"/>
      <c r="C265" s="77" t="s">
        <v>99</v>
      </c>
      <c r="D265" s="44">
        <f>SUM(D263:D264)</f>
        <v>0</v>
      </c>
      <c r="E265" s="44">
        <f>SUM(E263:E264)</f>
        <v>54.34</v>
      </c>
      <c r="F265" s="44">
        <f>SUM(D265-E265)</f>
        <v>-54.34</v>
      </c>
      <c r="G265" s="150" t="s">
        <v>208</v>
      </c>
    </row>
    <row r="266" spans="1:7" s="7" customFormat="1" x14ac:dyDescent="0.25">
      <c r="A266" s="3"/>
      <c r="C266" s="3"/>
      <c r="D266" s="4"/>
      <c r="E266" s="1"/>
    </row>
    <row r="267" spans="1:7" s="144" customFormat="1" x14ac:dyDescent="0.25">
      <c r="A267" s="146" t="s">
        <v>193</v>
      </c>
      <c r="C267" s="143"/>
      <c r="D267" s="145"/>
      <c r="E267" s="145"/>
    </row>
    <row r="268" spans="1:7" s="99" customFormat="1" ht="15.6" x14ac:dyDescent="0.3">
      <c r="A268" s="60" t="s">
        <v>194</v>
      </c>
      <c r="B268" s="98" t="s">
        <v>19</v>
      </c>
      <c r="C268" s="99" t="s">
        <v>195</v>
      </c>
      <c r="D268" s="104">
        <v>112</v>
      </c>
      <c r="E268" s="100"/>
      <c r="F268" s="113"/>
    </row>
    <row r="269" spans="1:7" s="7" customFormat="1" ht="15.6" x14ac:dyDescent="0.3">
      <c r="A269" s="60" t="s">
        <v>194</v>
      </c>
      <c r="B269" s="60" t="s">
        <v>19</v>
      </c>
      <c r="C269" s="57" t="s">
        <v>196</v>
      </c>
      <c r="D269" s="62">
        <v>32</v>
      </c>
      <c r="E269" s="1"/>
      <c r="F269" s="53"/>
    </row>
    <row r="270" spans="1:7" s="7" customFormat="1" x14ac:dyDescent="0.25">
      <c r="A270" s="60" t="s">
        <v>194</v>
      </c>
      <c r="B270" s="60" t="s">
        <v>19</v>
      </c>
      <c r="C270" s="57" t="s">
        <v>197</v>
      </c>
      <c r="D270" s="4">
        <v>31</v>
      </c>
      <c r="E270" s="1"/>
      <c r="F270" s="53"/>
    </row>
    <row r="271" spans="1:7" s="7" customFormat="1" x14ac:dyDescent="0.25">
      <c r="A271" s="60" t="s">
        <v>194</v>
      </c>
      <c r="B271" s="60" t="s">
        <v>19</v>
      </c>
      <c r="C271" s="57" t="s">
        <v>198</v>
      </c>
      <c r="D271" s="4">
        <v>20</v>
      </c>
      <c r="E271" s="1"/>
      <c r="F271" s="53"/>
    </row>
    <row r="272" spans="1:7" s="7" customFormat="1" x14ac:dyDescent="0.25">
      <c r="A272" s="97">
        <v>43503</v>
      </c>
      <c r="B272" s="60" t="s">
        <v>19</v>
      </c>
      <c r="C272" s="57" t="s">
        <v>199</v>
      </c>
      <c r="D272" s="59"/>
      <c r="E272" s="59">
        <v>31.62</v>
      </c>
      <c r="F272" s="53"/>
    </row>
    <row r="273" spans="1:7" s="7" customFormat="1" ht="15.6" x14ac:dyDescent="0.3">
      <c r="A273" s="60"/>
      <c r="B273" s="60"/>
      <c r="C273" s="61" t="s">
        <v>200</v>
      </c>
      <c r="D273" s="62"/>
      <c r="E273" s="63">
        <v>200</v>
      </c>
      <c r="F273" s="53"/>
    </row>
    <row r="274" spans="1:7" s="42" customFormat="1" ht="15.6" x14ac:dyDescent="0.3">
      <c r="A274" s="78"/>
      <c r="C274" s="77" t="s">
        <v>99</v>
      </c>
      <c r="D274" s="44">
        <f>SUM(D268:D273)</f>
        <v>195</v>
      </c>
      <c r="E274" s="44">
        <f>SUM(E268:E273)</f>
        <v>231.62</v>
      </c>
      <c r="F274" s="44">
        <f>SUM(D274-E274)</f>
        <v>-36.620000000000005</v>
      </c>
      <c r="G274" s="150" t="s">
        <v>209</v>
      </c>
    </row>
    <row r="275" spans="1:7" s="7" customFormat="1" x14ac:dyDescent="0.25">
      <c r="A275" s="60"/>
      <c r="C275" s="3"/>
      <c r="D275" s="4"/>
      <c r="E275" s="1"/>
    </row>
    <row r="276" spans="1:7" s="10" customFormat="1" x14ac:dyDescent="0.25">
      <c r="A276" s="20" t="s">
        <v>62</v>
      </c>
      <c r="B276" s="21"/>
      <c r="D276" s="22"/>
      <c r="E276" s="22"/>
    </row>
    <row r="277" spans="1:7" x14ac:dyDescent="0.25">
      <c r="A277" s="13">
        <v>43802</v>
      </c>
      <c r="B277" s="2">
        <v>186</v>
      </c>
      <c r="C277" s="5" t="s">
        <v>63</v>
      </c>
      <c r="E277" s="1">
        <v>54.5</v>
      </c>
      <c r="F277" s="53"/>
    </row>
    <row r="278" spans="1:7" x14ac:dyDescent="0.25">
      <c r="A278" s="13">
        <v>43494</v>
      </c>
      <c r="B278" s="2">
        <v>201</v>
      </c>
      <c r="C278" s="5" t="s">
        <v>63</v>
      </c>
      <c r="E278" s="4">
        <v>54.5</v>
      </c>
      <c r="F278" s="53"/>
    </row>
    <row r="279" spans="1:7" s="68" customFormat="1" ht="15.6" x14ac:dyDescent="0.3">
      <c r="A279" s="67"/>
      <c r="C279" s="77" t="s">
        <v>99</v>
      </c>
      <c r="D279" s="44">
        <f>SUM(D277:D278)</f>
        <v>0</v>
      </c>
      <c r="E279" s="44">
        <f>SUM(E277:E278)</f>
        <v>109</v>
      </c>
      <c r="F279" s="44">
        <f>SUM(D279-E279)</f>
        <v>-109</v>
      </c>
      <c r="G279" s="150" t="s">
        <v>208</v>
      </c>
    </row>
    <row r="280" spans="1:7" x14ac:dyDescent="0.25">
      <c r="A280" s="2"/>
      <c r="C280" s="5"/>
    </row>
    <row r="281" spans="1:7" s="56" customFormat="1" ht="15.6" x14ac:dyDescent="0.3">
      <c r="A281" s="122"/>
      <c r="C281" s="122" t="s">
        <v>172</v>
      </c>
      <c r="D281" s="123">
        <f>SUM(D24,D39,D46,D51,D59,D64,D70,D75,D111,D115,D125,D130,D138,D142,D147,D159,D166,D173,D202,D207,D220,D226,D255,D260,D265,D274,D279)</f>
        <v>136423.39000000001</v>
      </c>
      <c r="E281" s="123">
        <f>SUM(E24,E39,E46,E51,E59,E64,E70,E75,E111,E115,E125,E130,E138,E142,E147,E159,E166,E173,E202,E207,E220,E226,E255,E260,E265,E274,E279)</f>
        <v>130173.68000000001</v>
      </c>
      <c r="F281" s="123">
        <f>SUM(D281-E281)</f>
        <v>6249.7100000000064</v>
      </c>
    </row>
    <row r="282" spans="1:7" s="9" customFormat="1" ht="15.6" x14ac:dyDescent="0.3">
      <c r="C282" s="8"/>
      <c r="D282" s="38"/>
      <c r="E282" s="38"/>
    </row>
    <row r="283" spans="1:7" s="9" customFormat="1" ht="15.6" x14ac:dyDescent="0.3">
      <c r="C283" s="8"/>
      <c r="D283" s="38"/>
      <c r="E283" s="38"/>
    </row>
    <row r="284" spans="1:7" s="9" customFormat="1" ht="15.6" x14ac:dyDescent="0.3">
      <c r="C284" s="8"/>
      <c r="D284" s="38"/>
      <c r="E284" s="38"/>
    </row>
    <row r="285" spans="1:7" s="9" customFormat="1" ht="15.6" x14ac:dyDescent="0.3">
      <c r="C285" s="8"/>
      <c r="D285" s="38"/>
      <c r="E285" s="38"/>
    </row>
  </sheetData>
  <phoneticPr fontId="5" type="noConversion"/>
  <pageMargins left="0.70000000000000007" right="0.70000000000000007" top="0.75000000000000011" bottom="0.75000000000000011" header="0.30000000000000004" footer="0.30000000000000004"/>
  <pageSetup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Early</dc:creator>
  <cp:lastModifiedBy>tgull</cp:lastModifiedBy>
  <dcterms:created xsi:type="dcterms:W3CDTF">2018-11-22T23:45:41Z</dcterms:created>
  <dcterms:modified xsi:type="dcterms:W3CDTF">2019-05-05T21:20:53Z</dcterms:modified>
</cp:coreProperties>
</file>